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002 ANALISIS_PROYECTOS_OBRAS\2_OBRAS\2017\2017_273 COLECTOR C LOS POBRES\_____PROYECTO TECNICO\PROY COLECTOR LOS POBRES_DOCUMENTOS\Presupuestos abiertos\"/>
    </mc:Choice>
  </mc:AlternateContent>
  <bookViews>
    <workbookView xWindow="930" yWindow="0" windowWidth="25170" windowHeight="15045"/>
  </bookViews>
  <sheets>
    <sheet name="Hoja1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G79" i="1"/>
  <c r="G77" i="1"/>
  <c r="G75" i="1"/>
  <c r="F81" i="1" s="1"/>
  <c r="E59" i="1"/>
  <c r="G70" i="1"/>
  <c r="G68" i="1"/>
  <c r="G66" i="1"/>
  <c r="G64" i="1"/>
  <c r="G62" i="1"/>
  <c r="G60" i="1"/>
  <c r="F72" i="1" s="1"/>
  <c r="E52" i="1"/>
  <c r="G55" i="1"/>
  <c r="G53" i="1"/>
  <c r="F57" i="1" s="1"/>
  <c r="E44" i="1"/>
  <c r="G49" i="1"/>
  <c r="G47" i="1"/>
  <c r="G45" i="1"/>
  <c r="F50" i="1" s="1"/>
  <c r="E33" i="1"/>
  <c r="G40" i="1"/>
  <c r="G38" i="1"/>
  <c r="G36" i="1"/>
  <c r="G34" i="1"/>
  <c r="F42" i="1" s="1"/>
  <c r="E4" i="1"/>
  <c r="G29" i="1"/>
  <c r="G27" i="1"/>
  <c r="G25" i="1"/>
  <c r="G23" i="1"/>
  <c r="G21" i="1"/>
  <c r="G19" i="1"/>
  <c r="G17" i="1"/>
  <c r="G15" i="1"/>
  <c r="G13" i="1"/>
  <c r="G11" i="1"/>
  <c r="G9" i="1"/>
  <c r="G7" i="1"/>
  <c r="G5" i="1"/>
  <c r="F31" i="1" s="1"/>
  <c r="F44" i="1" l="1"/>
  <c r="G50" i="1"/>
  <c r="G44" i="1" s="1"/>
  <c r="F52" i="1"/>
  <c r="G57" i="1"/>
  <c r="G52" i="1" s="1"/>
  <c r="F74" i="1"/>
  <c r="G81" i="1"/>
  <c r="G74" i="1" s="1"/>
  <c r="F4" i="1"/>
  <c r="G31" i="1"/>
  <c r="G4" i="1" s="1"/>
  <c r="F33" i="1"/>
  <c r="G42" i="1"/>
  <c r="G33" i="1" s="1"/>
  <c r="F59" i="1"/>
  <c r="G72" i="1"/>
  <c r="G59" i="1" s="1"/>
  <c r="F83" i="1" l="1"/>
  <c r="G83" i="1" s="1"/>
</calcChain>
</file>

<file path=xl/comments1.xml><?xml version="1.0" encoding="utf-8"?>
<comments xmlns="http://schemas.openxmlformats.org/spreadsheetml/2006/main">
  <authors>
    <author>Francisco Javier Bolado Cayón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<sst xmlns="http://schemas.openxmlformats.org/spreadsheetml/2006/main" count="193" uniqueCount="124">
  <si>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</si>
  <si>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</si>
  <si>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</si>
  <si>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</si>
  <si>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</si>
  <si>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</si>
  <si>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</si>
  <si>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</si>
  <si>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01.</t>
  </si>
  <si>
    <t>Capítulo</t>
  </si>
  <si>
    <t/>
  </si>
  <si>
    <t>PROTECCION INDIVIDUAL</t>
  </si>
  <si>
    <t>D31.1180</t>
  </si>
  <si>
    <t>Partida</t>
  </si>
  <si>
    <t>ud.</t>
  </si>
  <si>
    <t>Casco de seguridad CE, hom</t>
  </si>
  <si>
    <t>Casco de seguridad CE, homologado, CE s/normativa vigente.</t>
  </si>
  <si>
    <t>D31.1030</t>
  </si>
  <si>
    <t>Gafa antiimpactos securizada</t>
  </si>
  <si>
    <t>Gafa antiimpactos securizada sin elementos metálicos, homologada CE s/normativa vigente.</t>
  </si>
  <si>
    <t>D31.1300</t>
  </si>
  <si>
    <t>Mascarilla con filtro contra</t>
  </si>
  <si>
    <t>Mascarilla con filtro contra polvo, homologada CE s/normativa vigente.</t>
  </si>
  <si>
    <t>D31.1230</t>
  </si>
  <si>
    <t>Auricular protector auditivo</t>
  </si>
  <si>
    <t>Auricular protector auditivo 25 dB, CE. s/normativa vigente.</t>
  </si>
  <si>
    <t>D31.1700</t>
  </si>
  <si>
    <t>Mono algodón azulina, doble</t>
  </si>
  <si>
    <t>Mono algodón azulina, doble cremallera, puño elástico CE.</t>
  </si>
  <si>
    <t>D31.1730</t>
  </si>
  <si>
    <t>Traje antiagua chaqueta y</t>
  </si>
  <si>
    <t>Traje antiagua chaqueta y pantalón PVC forrado de malla CE, s/normativa vigente.</t>
  </si>
  <si>
    <t>D31.1470</t>
  </si>
  <si>
    <t>Guantes Hylite antialérgico,</t>
  </si>
  <si>
    <t>Guantes Hylite antialérgico, hidrocarburos, (par) homologadoCE s/normativa vigente.</t>
  </si>
  <si>
    <t>D31.1430</t>
  </si>
  <si>
    <t>Guantes de cuero forrado,</t>
  </si>
  <si>
    <t>Guantes de cuero forrado, dorso de algodón rayado (par).CE s/normativa vigente.</t>
  </si>
  <si>
    <t>D31.1540</t>
  </si>
  <si>
    <t>Bota de goma para agua, bi</t>
  </si>
  <si>
    <t>Bota de goma para agua, bicolor, caña media, homologada CE s/normativa vigente.</t>
  </si>
  <si>
    <t>D31.1520</t>
  </si>
  <si>
    <t>Bota blucher con plantilla</t>
  </si>
  <si>
    <t>Bota blucher con plantilla metálica, (par) homologada CE, s/normativa vigente.</t>
  </si>
  <si>
    <t>D31.1650</t>
  </si>
  <si>
    <t>Cinturón tractorista antiv</t>
  </si>
  <si>
    <t>Cinturón tractorista antivibratorio CE, s/normativa vigente.</t>
  </si>
  <si>
    <t>D31.1600</t>
  </si>
  <si>
    <t>Cinturón de seguridad tipo</t>
  </si>
  <si>
    <t>Cinturón de seguridad tipo sujeción, homologado CE, s/normativa vigente.</t>
  </si>
  <si>
    <t>D31.1740</t>
  </si>
  <si>
    <t>Chaleco reflectante CE s/n</t>
  </si>
  <si>
    <t>Chaleco reflectante CE s/normativa vigente.</t>
  </si>
  <si>
    <t>Total 01.</t>
  </si>
  <si>
    <t>02.</t>
  </si>
  <si>
    <t>PROTECCION COLECTIVA</t>
  </si>
  <si>
    <t>D31.2200</t>
  </si>
  <si>
    <t>Valla metálica modular, tipo</t>
  </si>
  <si>
    <t>Valla metálica modular, tipo Ayuntamiento, de 2,50 de largo y 1,10 m de altura, (amortización = 10 %), incluso colocación y posterior retirada.</t>
  </si>
  <si>
    <t>D31.3080</t>
  </si>
  <si>
    <t>Cartel indicativo de riesgo,</t>
  </si>
  <si>
    <t>Cartel indicativo de riesgo, con soporte metálico de 1,3 m de altura, (amortización = 100 %) incluso colocación, apertura de pozo, hormigón de fijación, y desmontado.</t>
  </si>
  <si>
    <t>D31.3110</t>
  </si>
  <si>
    <t>ml.</t>
  </si>
  <si>
    <t>Cinta de balizamiento con</t>
  </si>
  <si>
    <t>Cinta de balizamiento con banderolas reflectantes, incluso soporte metálico, (amortización = 100 %), colocación y desmontaje.</t>
  </si>
  <si>
    <t>D26.0030</t>
  </si>
  <si>
    <t>Extintor portátil de polvo</t>
  </si>
  <si>
    <t>Extintor portátil de polvo químico seco contra fuego A B C, de 6 Kg, eficacia 13A-113B, tipo Aéro-Feu o similar, colocado, incluídas fijaciones y acabados s/ NTE IPF-38.</t>
  </si>
  <si>
    <t>Total 02.</t>
  </si>
  <si>
    <t>03.</t>
  </si>
  <si>
    <t>MEDICINA PREVENTIVA Y PRIMEROS AUXILIOS</t>
  </si>
  <si>
    <t>D31.6030</t>
  </si>
  <si>
    <t>Botiquín tipo bolso con co</t>
  </si>
  <si>
    <t>Botiquín tipo bolso con correa, con contenido sanitario completo según ordenanzas.</t>
  </si>
  <si>
    <t>D31.6050</t>
  </si>
  <si>
    <t>Botiquín metálico tipo mal</t>
  </si>
  <si>
    <t>Botiquín metálico tipo maletín con posibilidad de colgar en pared, sin contenido sanitario.</t>
  </si>
  <si>
    <t>P31W060</t>
  </si>
  <si>
    <t>ud</t>
  </si>
  <si>
    <t>Reconocimiento médico trabajador</t>
  </si>
  <si>
    <t>Total 03.</t>
  </si>
  <si>
    <t>04.</t>
  </si>
  <si>
    <t>FORMACION Y REUNIONES OBLIGATORIAS</t>
  </si>
  <si>
    <t>E28W050</t>
  </si>
  <si>
    <t>COSTO MENSUAL FORMACIÓN SEG.HIG.</t>
  </si>
  <si>
    <t>Costo mensual de formación de seguridad y salud en el trabajo, considerando una hora a la semana y realizada por un encargado.</t>
  </si>
  <si>
    <t>E28W020</t>
  </si>
  <si>
    <t>COSTO MENSUAL COMITÉ SEGURIDAD</t>
  </si>
  <si>
    <t>Costo mensual de una reunión al mes de Seguridad y Salud de la obra.</t>
  </si>
  <si>
    <t>Total 04.</t>
  </si>
  <si>
    <t>05</t>
  </si>
  <si>
    <t>INSTALACIONES PROVISIONALES</t>
  </si>
  <si>
    <t>E62.5060</t>
  </si>
  <si>
    <t>Caseta tipo vestuario, almacén o</t>
  </si>
  <si>
    <t>Caseta tipo vestuario, almacén o comedor de 6,0 x 2,4 x 2,4 m. en regimen de alquiler 72€/mes.</t>
  </si>
  <si>
    <t>E62.5070</t>
  </si>
  <si>
    <t>Transporte, descarga y posterior</t>
  </si>
  <si>
    <t>Transporte, descarga y posterior recogida de caseta de obra.</t>
  </si>
  <si>
    <t>E62.5100</t>
  </si>
  <si>
    <t>Inodoro para adaptar a caseta</t>
  </si>
  <si>
    <t>Inodoro para adaptar a caseta provisional.</t>
  </si>
  <si>
    <t>E62.5110</t>
  </si>
  <si>
    <t>Plato de ducha para adaptar a ca</t>
  </si>
  <si>
    <t>Plato de ducha para adaptar a caseta provisional de obra.</t>
  </si>
  <si>
    <t>E62.5120</t>
  </si>
  <si>
    <t>Lavabo o fregadero para adaptar</t>
  </si>
  <si>
    <t>Lavabo o fregadero para adaptar a caseta provisional.</t>
  </si>
  <si>
    <t>E62.5150</t>
  </si>
  <si>
    <t>Taquilla metálica T-3505 p/5 obr</t>
  </si>
  <si>
    <t>Taquilla metálica T-3505 p/5 obreros</t>
  </si>
  <si>
    <t>Total 05</t>
  </si>
  <si>
    <t>06</t>
  </si>
  <si>
    <t>SEÑALIZACION</t>
  </si>
  <si>
    <t>D31.3070</t>
  </si>
  <si>
    <t>Cartel indicativo de riesgo, sin soporte metálico, (amortización = 100 %), incluso colocación y desmontado.</t>
  </si>
  <si>
    <t>D31.3150</t>
  </si>
  <si>
    <t>Boya intermitente con célula</t>
  </si>
  <si>
    <t>Boya intermitente con célula fotoeléctrica y pilas, incluso colocación y desmontaje.</t>
  </si>
  <si>
    <t>D31.3190</t>
  </si>
  <si>
    <t>Lámpara para señalización de</t>
  </si>
  <si>
    <t>Lámpara para señalización de obras con soporte metálico y pilas, i/colocación y desmontaje.</t>
  </si>
  <si>
    <t>Total 06</t>
  </si>
  <si>
    <t>Total COLEC POBRES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</si>
</sst>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49" fontId="4" fillId="2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3" fontId="6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0" fontId="6" fillId="4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6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84"/>
  <sheetViews>
    <sheetView tabSelected="1" workbookViewId="0">
      <pane xSplit="4" ySplit="3" topLeftCell="E67" activePane="bottomRight" state="frozen"/>
      <selection pane="topRight" activeCell="E1" sqref="E1"/>
      <selection pane="bottomLeft" activeCell="A4" sqref="A4"/>
      <selection pane="bottomRight" activeCell="K11" sqref="K11"/>
    </sheetView>
  </sheetViews>
  <sheetFormatPr baseColWidth="10" defaultRowHeight="15" x14ac:dyDescent="0.25"/>
  <cols>
    <col min="1" max="1" width="7.5703125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7" customWidth="1"/>
    <col min="7" max="7" width="7.71093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18.75" x14ac:dyDescent="0.25">
      <c r="A2" s="2" t="s">
        <v>0</v>
      </c>
      <c r="B2" s="1"/>
      <c r="C2" s="1"/>
      <c r="D2" s="1"/>
      <c r="E2" s="1"/>
      <c r="F2" s="1"/>
      <c r="G2" s="1"/>
    </row>
    <row r="3" spans="1:7" x14ac:dyDescent="0.25">
      <c r="A3" s="3" t="s">
        <v>1</v>
      </c>
      <c r="B3" s="3" t="s">
        <v>2</v>
      </c>
      <c r="C3" s="3" t="s">
        <v>3</v>
      </c>
      <c r="D3" s="15" t="s">
        <v>4</v>
      </c>
      <c r="E3" s="3" t="s">
        <v>5</v>
      </c>
      <c r="F3" s="3" t="s">
        <v>6</v>
      </c>
      <c r="G3" s="3" t="s">
        <v>7</v>
      </c>
    </row>
    <row r="4" spans="1:7" x14ac:dyDescent="0.25">
      <c r="A4" s="4" t="s">
        <v>8</v>
      </c>
      <c r="B4" s="4" t="s">
        <v>9</v>
      </c>
      <c r="C4" s="4" t="s">
        <v>10</v>
      </c>
      <c r="D4" s="16" t="s">
        <v>11</v>
      </c>
      <c r="E4" s="5">
        <f>E31</f>
        <v>1</v>
      </c>
      <c r="F4" s="6">
        <f>F31</f>
        <v>1758.92</v>
      </c>
      <c r="G4" s="6">
        <f>G31</f>
        <v>1758.92</v>
      </c>
    </row>
    <row r="5" spans="1:7" x14ac:dyDescent="0.25">
      <c r="A5" s="7" t="s">
        <v>12</v>
      </c>
      <c r="B5" s="8" t="s">
        <v>13</v>
      </c>
      <c r="C5" s="8" t="s">
        <v>14</v>
      </c>
      <c r="D5" s="17" t="s">
        <v>15</v>
      </c>
      <c r="E5" s="9">
        <v>12</v>
      </c>
      <c r="F5" s="9">
        <v>2.93</v>
      </c>
      <c r="G5" s="10">
        <f>ROUND(E5*F5,2)</f>
        <v>35.159999999999997</v>
      </c>
    </row>
    <row r="6" spans="1:7" ht="22.5" x14ac:dyDescent="0.25">
      <c r="A6" s="11"/>
      <c r="B6" s="11"/>
      <c r="C6" s="11"/>
      <c r="D6" s="17" t="s">
        <v>16</v>
      </c>
      <c r="E6" s="11"/>
      <c r="F6" s="11"/>
      <c r="G6" s="11"/>
    </row>
    <row r="7" spans="1:7" x14ac:dyDescent="0.25">
      <c r="A7" s="7" t="s">
        <v>17</v>
      </c>
      <c r="B7" s="8" t="s">
        <v>13</v>
      </c>
      <c r="C7" s="8" t="s">
        <v>14</v>
      </c>
      <c r="D7" s="17" t="s">
        <v>18</v>
      </c>
      <c r="E7" s="9">
        <v>10</v>
      </c>
      <c r="F7" s="9">
        <v>8.18</v>
      </c>
      <c r="G7" s="10">
        <f>ROUND(E7*F7,2)</f>
        <v>81.8</v>
      </c>
    </row>
    <row r="8" spans="1:7" ht="33.75" x14ac:dyDescent="0.25">
      <c r="A8" s="11"/>
      <c r="B8" s="11"/>
      <c r="C8" s="11"/>
      <c r="D8" s="17" t="s">
        <v>19</v>
      </c>
      <c r="E8" s="11"/>
      <c r="F8" s="11"/>
      <c r="G8" s="11"/>
    </row>
    <row r="9" spans="1:7" x14ac:dyDescent="0.25">
      <c r="A9" s="7" t="s">
        <v>20</v>
      </c>
      <c r="B9" s="8" t="s">
        <v>13</v>
      </c>
      <c r="C9" s="8" t="s">
        <v>14</v>
      </c>
      <c r="D9" s="17" t="s">
        <v>21</v>
      </c>
      <c r="E9" s="9">
        <v>8</v>
      </c>
      <c r="F9" s="9">
        <v>13.91</v>
      </c>
      <c r="G9" s="10">
        <f>ROUND(E9*F9,2)</f>
        <v>111.28</v>
      </c>
    </row>
    <row r="10" spans="1:7" ht="22.5" x14ac:dyDescent="0.25">
      <c r="A10" s="11"/>
      <c r="B10" s="11"/>
      <c r="C10" s="11"/>
      <c r="D10" s="17" t="s">
        <v>22</v>
      </c>
      <c r="E10" s="11"/>
      <c r="F10" s="11"/>
      <c r="G10" s="11"/>
    </row>
    <row r="11" spans="1:7" x14ac:dyDescent="0.25">
      <c r="A11" s="7" t="s">
        <v>23</v>
      </c>
      <c r="B11" s="8" t="s">
        <v>13</v>
      </c>
      <c r="C11" s="8" t="s">
        <v>14</v>
      </c>
      <c r="D11" s="17" t="s">
        <v>24</v>
      </c>
      <c r="E11" s="9">
        <v>10</v>
      </c>
      <c r="F11" s="9">
        <v>12.38</v>
      </c>
      <c r="G11" s="10">
        <f>ROUND(E11*F11,2)</f>
        <v>123.8</v>
      </c>
    </row>
    <row r="12" spans="1:7" ht="22.5" x14ac:dyDescent="0.25">
      <c r="A12" s="11"/>
      <c r="B12" s="11"/>
      <c r="C12" s="11"/>
      <c r="D12" s="17" t="s">
        <v>25</v>
      </c>
      <c r="E12" s="11"/>
      <c r="F12" s="11"/>
      <c r="G12" s="11"/>
    </row>
    <row r="13" spans="1:7" x14ac:dyDescent="0.25">
      <c r="A13" s="7" t="s">
        <v>26</v>
      </c>
      <c r="B13" s="8" t="s">
        <v>13</v>
      </c>
      <c r="C13" s="8" t="s">
        <v>14</v>
      </c>
      <c r="D13" s="17" t="s">
        <v>27</v>
      </c>
      <c r="E13" s="9">
        <v>10</v>
      </c>
      <c r="F13" s="9">
        <v>16.68</v>
      </c>
      <c r="G13" s="10">
        <f>ROUND(E13*F13,2)</f>
        <v>166.8</v>
      </c>
    </row>
    <row r="14" spans="1:7" ht="22.5" x14ac:dyDescent="0.25">
      <c r="A14" s="11"/>
      <c r="B14" s="11"/>
      <c r="C14" s="11"/>
      <c r="D14" s="17" t="s">
        <v>28</v>
      </c>
      <c r="E14" s="11"/>
      <c r="F14" s="11"/>
      <c r="G14" s="11"/>
    </row>
    <row r="15" spans="1:7" x14ac:dyDescent="0.25">
      <c r="A15" s="7" t="s">
        <v>29</v>
      </c>
      <c r="B15" s="8" t="s">
        <v>13</v>
      </c>
      <c r="C15" s="8" t="s">
        <v>14</v>
      </c>
      <c r="D15" s="17" t="s">
        <v>30</v>
      </c>
      <c r="E15" s="9">
        <v>10</v>
      </c>
      <c r="F15" s="9">
        <v>10.37</v>
      </c>
      <c r="G15" s="10">
        <f>ROUND(E15*F15,2)</f>
        <v>103.7</v>
      </c>
    </row>
    <row r="16" spans="1:7" ht="22.5" x14ac:dyDescent="0.25">
      <c r="A16" s="11"/>
      <c r="B16" s="11"/>
      <c r="C16" s="11"/>
      <c r="D16" s="17" t="s">
        <v>31</v>
      </c>
      <c r="E16" s="11"/>
      <c r="F16" s="11"/>
      <c r="G16" s="11"/>
    </row>
    <row r="17" spans="1:7" x14ac:dyDescent="0.25">
      <c r="A17" s="7" t="s">
        <v>32</v>
      </c>
      <c r="B17" s="8" t="s">
        <v>13</v>
      </c>
      <c r="C17" s="8" t="s">
        <v>14</v>
      </c>
      <c r="D17" s="17" t="s">
        <v>33</v>
      </c>
      <c r="E17" s="9">
        <v>10</v>
      </c>
      <c r="F17" s="9">
        <v>3.27</v>
      </c>
      <c r="G17" s="10">
        <f>ROUND(E17*F17,2)</f>
        <v>32.700000000000003</v>
      </c>
    </row>
    <row r="18" spans="1:7" ht="22.5" x14ac:dyDescent="0.25">
      <c r="A18" s="11"/>
      <c r="B18" s="11"/>
      <c r="C18" s="11"/>
      <c r="D18" s="17" t="s">
        <v>34</v>
      </c>
      <c r="E18" s="11"/>
      <c r="F18" s="11"/>
      <c r="G18" s="11"/>
    </row>
    <row r="19" spans="1:7" x14ac:dyDescent="0.25">
      <c r="A19" s="7" t="s">
        <v>35</v>
      </c>
      <c r="B19" s="8" t="s">
        <v>13</v>
      </c>
      <c r="C19" s="8" t="s">
        <v>14</v>
      </c>
      <c r="D19" s="17" t="s">
        <v>36</v>
      </c>
      <c r="E19" s="9">
        <v>10</v>
      </c>
      <c r="F19" s="9">
        <v>3.57</v>
      </c>
      <c r="G19" s="10">
        <f>ROUND(E19*F19,2)</f>
        <v>35.700000000000003</v>
      </c>
    </row>
    <row r="20" spans="1:7" ht="22.5" x14ac:dyDescent="0.25">
      <c r="A20" s="11"/>
      <c r="B20" s="11"/>
      <c r="C20" s="11"/>
      <c r="D20" s="17" t="s">
        <v>37</v>
      </c>
      <c r="E20" s="11"/>
      <c r="F20" s="11"/>
      <c r="G20" s="11"/>
    </row>
    <row r="21" spans="1:7" x14ac:dyDescent="0.25">
      <c r="A21" s="7" t="s">
        <v>38</v>
      </c>
      <c r="B21" s="8" t="s">
        <v>13</v>
      </c>
      <c r="C21" s="8" t="s">
        <v>14</v>
      </c>
      <c r="D21" s="17" t="s">
        <v>39</v>
      </c>
      <c r="E21" s="9">
        <v>10</v>
      </c>
      <c r="F21" s="9">
        <v>9.14</v>
      </c>
      <c r="G21" s="10">
        <f>ROUND(E21*F21,2)</f>
        <v>91.4</v>
      </c>
    </row>
    <row r="22" spans="1:7" ht="22.5" x14ac:dyDescent="0.25">
      <c r="A22" s="11"/>
      <c r="B22" s="11"/>
      <c r="C22" s="11"/>
      <c r="D22" s="17" t="s">
        <v>40</v>
      </c>
      <c r="E22" s="11"/>
      <c r="F22" s="11"/>
      <c r="G22" s="11"/>
    </row>
    <row r="23" spans="1:7" x14ac:dyDescent="0.25">
      <c r="A23" s="7" t="s">
        <v>41</v>
      </c>
      <c r="B23" s="8" t="s">
        <v>13</v>
      </c>
      <c r="C23" s="8" t="s">
        <v>14</v>
      </c>
      <c r="D23" s="17" t="s">
        <v>42</v>
      </c>
      <c r="E23" s="9">
        <v>10</v>
      </c>
      <c r="F23" s="9">
        <v>24.23</v>
      </c>
      <c r="G23" s="10">
        <f>ROUND(E23*F23,2)</f>
        <v>242.3</v>
      </c>
    </row>
    <row r="24" spans="1:7" ht="22.5" x14ac:dyDescent="0.25">
      <c r="A24" s="11"/>
      <c r="B24" s="11"/>
      <c r="C24" s="11"/>
      <c r="D24" s="17" t="s">
        <v>43</v>
      </c>
      <c r="E24" s="11"/>
      <c r="F24" s="11"/>
      <c r="G24" s="11"/>
    </row>
    <row r="25" spans="1:7" x14ac:dyDescent="0.25">
      <c r="A25" s="7" t="s">
        <v>44</v>
      </c>
      <c r="B25" s="8" t="s">
        <v>13</v>
      </c>
      <c r="C25" s="8" t="s">
        <v>14</v>
      </c>
      <c r="D25" s="17" t="s">
        <v>45</v>
      </c>
      <c r="E25" s="9">
        <v>6</v>
      </c>
      <c r="F25" s="9">
        <v>14.42</v>
      </c>
      <c r="G25" s="10">
        <f>ROUND(E25*F25,2)</f>
        <v>86.52</v>
      </c>
    </row>
    <row r="26" spans="1:7" ht="22.5" x14ac:dyDescent="0.25">
      <c r="A26" s="11"/>
      <c r="B26" s="11"/>
      <c r="C26" s="11"/>
      <c r="D26" s="17" t="s">
        <v>46</v>
      </c>
      <c r="E26" s="11"/>
      <c r="F26" s="11"/>
      <c r="G26" s="11"/>
    </row>
    <row r="27" spans="1:7" x14ac:dyDescent="0.25">
      <c r="A27" s="7" t="s">
        <v>47</v>
      </c>
      <c r="B27" s="8" t="s">
        <v>13</v>
      </c>
      <c r="C27" s="8" t="s">
        <v>14</v>
      </c>
      <c r="D27" s="17" t="s">
        <v>48</v>
      </c>
      <c r="E27" s="9">
        <v>12</v>
      </c>
      <c r="F27" s="9">
        <v>34.020000000000003</v>
      </c>
      <c r="G27" s="10">
        <f>ROUND(E27*F27,2)</f>
        <v>408.24</v>
      </c>
    </row>
    <row r="28" spans="1:7" ht="22.5" x14ac:dyDescent="0.25">
      <c r="A28" s="11"/>
      <c r="B28" s="11"/>
      <c r="C28" s="11"/>
      <c r="D28" s="17" t="s">
        <v>49</v>
      </c>
      <c r="E28" s="11"/>
      <c r="F28" s="11"/>
      <c r="G28" s="11"/>
    </row>
    <row r="29" spans="1:7" x14ac:dyDescent="0.25">
      <c r="A29" s="7" t="s">
        <v>50</v>
      </c>
      <c r="B29" s="8" t="s">
        <v>13</v>
      </c>
      <c r="C29" s="8" t="s">
        <v>14</v>
      </c>
      <c r="D29" s="17" t="s">
        <v>51</v>
      </c>
      <c r="E29" s="9">
        <v>12</v>
      </c>
      <c r="F29" s="9">
        <v>19.96</v>
      </c>
      <c r="G29" s="10">
        <f>ROUND(E29*F29,2)</f>
        <v>239.52</v>
      </c>
    </row>
    <row r="30" spans="1:7" x14ac:dyDescent="0.25">
      <c r="A30" s="11"/>
      <c r="B30" s="11"/>
      <c r="C30" s="11"/>
      <c r="D30" s="17" t="s">
        <v>52</v>
      </c>
      <c r="E30" s="11"/>
      <c r="F30" s="11"/>
      <c r="G30" s="11"/>
    </row>
    <row r="31" spans="1:7" x14ac:dyDescent="0.25">
      <c r="A31" s="11"/>
      <c r="B31" s="11"/>
      <c r="C31" s="11"/>
      <c r="D31" s="18" t="s">
        <v>53</v>
      </c>
      <c r="E31" s="12">
        <v>1</v>
      </c>
      <c r="F31" s="13">
        <f>G5+G7+G9+G11+G13+G15+G17+G19+G21+G23+G25+G27+G29</f>
        <v>1758.92</v>
      </c>
      <c r="G31" s="13">
        <f>ROUND(E31*F31,2)</f>
        <v>1758.92</v>
      </c>
    </row>
    <row r="32" spans="1:7" ht="0.95" customHeight="1" x14ac:dyDescent="0.25">
      <c r="A32" s="14"/>
      <c r="B32" s="14"/>
      <c r="C32" s="14"/>
      <c r="D32" s="19"/>
      <c r="E32" s="14"/>
      <c r="F32" s="14"/>
      <c r="G32" s="14"/>
    </row>
    <row r="33" spans="1:7" x14ac:dyDescent="0.25">
      <c r="A33" s="4" t="s">
        <v>54</v>
      </c>
      <c r="B33" s="4" t="s">
        <v>9</v>
      </c>
      <c r="C33" s="4" t="s">
        <v>10</v>
      </c>
      <c r="D33" s="16" t="s">
        <v>55</v>
      </c>
      <c r="E33" s="5">
        <f>E42</f>
        <v>1</v>
      </c>
      <c r="F33" s="6">
        <f>F42</f>
        <v>3115.78</v>
      </c>
      <c r="G33" s="6">
        <f>G42</f>
        <v>3115.78</v>
      </c>
    </row>
    <row r="34" spans="1:7" x14ac:dyDescent="0.25">
      <c r="A34" s="7" t="s">
        <v>56</v>
      </c>
      <c r="B34" s="8" t="s">
        <v>13</v>
      </c>
      <c r="C34" s="8" t="s">
        <v>14</v>
      </c>
      <c r="D34" s="17" t="s">
        <v>57</v>
      </c>
      <c r="E34" s="9">
        <v>150</v>
      </c>
      <c r="F34" s="9">
        <v>17.36</v>
      </c>
      <c r="G34" s="10">
        <f>ROUND(E34*F34,2)</f>
        <v>2604</v>
      </c>
    </row>
    <row r="35" spans="1:7" ht="45" x14ac:dyDescent="0.25">
      <c r="A35" s="11"/>
      <c r="B35" s="11"/>
      <c r="C35" s="11"/>
      <c r="D35" s="17" t="s">
        <v>58</v>
      </c>
      <c r="E35" s="11"/>
      <c r="F35" s="11"/>
      <c r="G35" s="11"/>
    </row>
    <row r="36" spans="1:7" x14ac:dyDescent="0.25">
      <c r="A36" s="7" t="s">
        <v>59</v>
      </c>
      <c r="B36" s="8" t="s">
        <v>13</v>
      </c>
      <c r="C36" s="8" t="s">
        <v>14</v>
      </c>
      <c r="D36" s="17" t="s">
        <v>60</v>
      </c>
      <c r="E36" s="9">
        <v>8</v>
      </c>
      <c r="F36" s="9">
        <v>20.66</v>
      </c>
      <c r="G36" s="10">
        <f>ROUND(E36*F36,2)</f>
        <v>165.28</v>
      </c>
    </row>
    <row r="37" spans="1:7" ht="45" x14ac:dyDescent="0.25">
      <c r="A37" s="11"/>
      <c r="B37" s="11"/>
      <c r="C37" s="11"/>
      <c r="D37" s="17" t="s">
        <v>61</v>
      </c>
      <c r="E37" s="11"/>
      <c r="F37" s="11"/>
      <c r="G37" s="11"/>
    </row>
    <row r="38" spans="1:7" x14ac:dyDescent="0.25">
      <c r="A38" s="7" t="s">
        <v>62</v>
      </c>
      <c r="B38" s="8" t="s">
        <v>13</v>
      </c>
      <c r="C38" s="8" t="s">
        <v>63</v>
      </c>
      <c r="D38" s="17" t="s">
        <v>64</v>
      </c>
      <c r="E38" s="9">
        <v>400</v>
      </c>
      <c r="F38" s="9">
        <v>0.53</v>
      </c>
      <c r="G38" s="10">
        <f>ROUND(E38*F38,2)</f>
        <v>212</v>
      </c>
    </row>
    <row r="39" spans="1:7" ht="45" x14ac:dyDescent="0.25">
      <c r="A39" s="11"/>
      <c r="B39" s="11"/>
      <c r="C39" s="11"/>
      <c r="D39" s="17" t="s">
        <v>65</v>
      </c>
      <c r="E39" s="11"/>
      <c r="F39" s="11"/>
      <c r="G39" s="11"/>
    </row>
    <row r="40" spans="1:7" x14ac:dyDescent="0.25">
      <c r="A40" s="7" t="s">
        <v>66</v>
      </c>
      <c r="B40" s="8" t="s">
        <v>13</v>
      </c>
      <c r="C40" s="8" t="s">
        <v>14</v>
      </c>
      <c r="D40" s="17" t="s">
        <v>67</v>
      </c>
      <c r="E40" s="9">
        <v>2</v>
      </c>
      <c r="F40" s="9">
        <v>67.25</v>
      </c>
      <c r="G40" s="10">
        <f>ROUND(E40*F40,2)</f>
        <v>134.5</v>
      </c>
    </row>
    <row r="41" spans="1:7" ht="45" x14ac:dyDescent="0.25">
      <c r="A41" s="11"/>
      <c r="B41" s="11"/>
      <c r="C41" s="11"/>
      <c r="D41" s="17" t="s">
        <v>68</v>
      </c>
      <c r="E41" s="11"/>
      <c r="F41" s="11"/>
      <c r="G41" s="11"/>
    </row>
    <row r="42" spans="1:7" x14ac:dyDescent="0.25">
      <c r="A42" s="11"/>
      <c r="B42" s="11"/>
      <c r="C42" s="11"/>
      <c r="D42" s="18" t="s">
        <v>69</v>
      </c>
      <c r="E42" s="12">
        <v>1</v>
      </c>
      <c r="F42" s="13">
        <f>G34+G36+G38+G40</f>
        <v>3115.78</v>
      </c>
      <c r="G42" s="13">
        <f>ROUND(E42*F42,2)</f>
        <v>3115.78</v>
      </c>
    </row>
    <row r="43" spans="1:7" ht="0.95" customHeight="1" x14ac:dyDescent="0.25">
      <c r="A43" s="14"/>
      <c r="B43" s="14"/>
      <c r="C43" s="14"/>
      <c r="D43" s="19"/>
      <c r="E43" s="14"/>
      <c r="F43" s="14"/>
      <c r="G43" s="14"/>
    </row>
    <row r="44" spans="1:7" x14ac:dyDescent="0.25">
      <c r="A44" s="4" t="s">
        <v>70</v>
      </c>
      <c r="B44" s="4" t="s">
        <v>9</v>
      </c>
      <c r="C44" s="4" t="s">
        <v>10</v>
      </c>
      <c r="D44" s="16" t="s">
        <v>71</v>
      </c>
      <c r="E44" s="5">
        <f>E50</f>
        <v>1</v>
      </c>
      <c r="F44" s="6">
        <f>F50</f>
        <v>1739.12</v>
      </c>
      <c r="G44" s="6">
        <f>G50</f>
        <v>1739.12</v>
      </c>
    </row>
    <row r="45" spans="1:7" x14ac:dyDescent="0.25">
      <c r="A45" s="7" t="s">
        <v>72</v>
      </c>
      <c r="B45" s="8" t="s">
        <v>13</v>
      </c>
      <c r="C45" s="8" t="s">
        <v>14</v>
      </c>
      <c r="D45" s="17" t="s">
        <v>73</v>
      </c>
      <c r="E45" s="9">
        <v>2</v>
      </c>
      <c r="F45" s="9">
        <v>46.35</v>
      </c>
      <c r="G45" s="10">
        <f>ROUND(E45*F45,2)</f>
        <v>92.7</v>
      </c>
    </row>
    <row r="46" spans="1:7" ht="22.5" x14ac:dyDescent="0.25">
      <c r="A46" s="11"/>
      <c r="B46" s="11"/>
      <c r="C46" s="11"/>
      <c r="D46" s="17" t="s">
        <v>74</v>
      </c>
      <c r="E46" s="11"/>
      <c r="F46" s="11"/>
      <c r="G46" s="11"/>
    </row>
    <row r="47" spans="1:7" x14ac:dyDescent="0.25">
      <c r="A47" s="7" t="s">
        <v>75</v>
      </c>
      <c r="B47" s="8" t="s">
        <v>13</v>
      </c>
      <c r="C47" s="8" t="s">
        <v>14</v>
      </c>
      <c r="D47" s="17" t="s">
        <v>76</v>
      </c>
      <c r="E47" s="9">
        <v>2</v>
      </c>
      <c r="F47" s="9">
        <v>35.36</v>
      </c>
      <c r="G47" s="10">
        <f>ROUND(E47*F47,2)</f>
        <v>70.72</v>
      </c>
    </row>
    <row r="48" spans="1:7" ht="22.5" x14ac:dyDescent="0.25">
      <c r="A48" s="11"/>
      <c r="B48" s="11"/>
      <c r="C48" s="11"/>
      <c r="D48" s="17" t="s">
        <v>77</v>
      </c>
      <c r="E48" s="11"/>
      <c r="F48" s="11"/>
      <c r="G48" s="11"/>
    </row>
    <row r="49" spans="1:7" x14ac:dyDescent="0.25">
      <c r="A49" s="7" t="s">
        <v>78</v>
      </c>
      <c r="B49" s="8" t="s">
        <v>13</v>
      </c>
      <c r="C49" s="8" t="s">
        <v>79</v>
      </c>
      <c r="D49" s="17" t="s">
        <v>80</v>
      </c>
      <c r="E49" s="9">
        <v>10</v>
      </c>
      <c r="F49" s="9">
        <v>157.57</v>
      </c>
      <c r="G49" s="10">
        <f>ROUND(E49*F49,2)</f>
        <v>1575.7</v>
      </c>
    </row>
    <row r="50" spans="1:7" x14ac:dyDescent="0.25">
      <c r="A50" s="11"/>
      <c r="B50" s="11"/>
      <c r="C50" s="11"/>
      <c r="D50" s="18" t="s">
        <v>81</v>
      </c>
      <c r="E50" s="12">
        <v>1</v>
      </c>
      <c r="F50" s="13">
        <f>G45+G47+G49</f>
        <v>1739.12</v>
      </c>
      <c r="G50" s="13">
        <f>ROUND(E50*F50,2)</f>
        <v>1739.12</v>
      </c>
    </row>
    <row r="51" spans="1:7" ht="0.95" customHeight="1" x14ac:dyDescent="0.25">
      <c r="A51" s="14"/>
      <c r="B51" s="14"/>
      <c r="C51" s="14"/>
      <c r="D51" s="19"/>
      <c r="E51" s="14"/>
      <c r="F51" s="14"/>
      <c r="G51" s="14"/>
    </row>
    <row r="52" spans="1:7" x14ac:dyDescent="0.25">
      <c r="A52" s="4" t="s">
        <v>82</v>
      </c>
      <c r="B52" s="4" t="s">
        <v>9</v>
      </c>
      <c r="C52" s="4" t="s">
        <v>10</v>
      </c>
      <c r="D52" s="16" t="s">
        <v>83</v>
      </c>
      <c r="E52" s="5">
        <f>E57</f>
        <v>1</v>
      </c>
      <c r="F52" s="6">
        <f>F57</f>
        <v>673.92</v>
      </c>
      <c r="G52" s="6">
        <f>G57</f>
        <v>673.92</v>
      </c>
    </row>
    <row r="53" spans="1:7" x14ac:dyDescent="0.25">
      <c r="A53" s="7" t="s">
        <v>84</v>
      </c>
      <c r="B53" s="8" t="s">
        <v>13</v>
      </c>
      <c r="C53" s="8" t="s">
        <v>79</v>
      </c>
      <c r="D53" s="17" t="s">
        <v>85</v>
      </c>
      <c r="E53" s="9">
        <v>4</v>
      </c>
      <c r="F53" s="9">
        <v>62.94</v>
      </c>
      <c r="G53" s="10">
        <f>ROUND(E53*F53,2)</f>
        <v>251.76</v>
      </c>
    </row>
    <row r="54" spans="1:7" ht="33.75" x14ac:dyDescent="0.25">
      <c r="A54" s="11"/>
      <c r="B54" s="11"/>
      <c r="C54" s="11"/>
      <c r="D54" s="17" t="s">
        <v>86</v>
      </c>
      <c r="E54" s="11"/>
      <c r="F54" s="11"/>
      <c r="G54" s="11"/>
    </row>
    <row r="55" spans="1:7" x14ac:dyDescent="0.25">
      <c r="A55" s="7" t="s">
        <v>87</v>
      </c>
      <c r="B55" s="8" t="s">
        <v>13</v>
      </c>
      <c r="C55" s="8" t="s">
        <v>79</v>
      </c>
      <c r="D55" s="17" t="s">
        <v>88</v>
      </c>
      <c r="E55" s="9">
        <v>4</v>
      </c>
      <c r="F55" s="9">
        <v>105.54</v>
      </c>
      <c r="G55" s="10">
        <f>ROUND(E55*F55,2)</f>
        <v>422.16</v>
      </c>
    </row>
    <row r="56" spans="1:7" ht="22.5" x14ac:dyDescent="0.25">
      <c r="A56" s="11"/>
      <c r="B56" s="11"/>
      <c r="C56" s="11"/>
      <c r="D56" s="17" t="s">
        <v>89</v>
      </c>
      <c r="E56" s="11"/>
      <c r="F56" s="11"/>
      <c r="G56" s="11"/>
    </row>
    <row r="57" spans="1:7" x14ac:dyDescent="0.25">
      <c r="A57" s="11"/>
      <c r="B57" s="11"/>
      <c r="C57" s="11"/>
      <c r="D57" s="18" t="s">
        <v>90</v>
      </c>
      <c r="E57" s="12">
        <v>1</v>
      </c>
      <c r="F57" s="13">
        <f>G53+G55</f>
        <v>673.92</v>
      </c>
      <c r="G57" s="13">
        <f>ROUND(E57*F57,2)</f>
        <v>673.92</v>
      </c>
    </row>
    <row r="58" spans="1:7" ht="0.95" customHeight="1" x14ac:dyDescent="0.25">
      <c r="A58" s="14"/>
      <c r="B58" s="14"/>
      <c r="C58" s="14"/>
      <c r="D58" s="19"/>
      <c r="E58" s="14"/>
      <c r="F58" s="14"/>
      <c r="G58" s="14"/>
    </row>
    <row r="59" spans="1:7" x14ac:dyDescent="0.25">
      <c r="A59" s="4" t="s">
        <v>91</v>
      </c>
      <c r="B59" s="4" t="s">
        <v>9</v>
      </c>
      <c r="C59" s="4" t="s">
        <v>10</v>
      </c>
      <c r="D59" s="16" t="s">
        <v>92</v>
      </c>
      <c r="E59" s="5">
        <f>E72</f>
        <v>1</v>
      </c>
      <c r="F59" s="6">
        <f>F72</f>
        <v>907.61</v>
      </c>
      <c r="G59" s="6">
        <f>G72</f>
        <v>907.61</v>
      </c>
    </row>
    <row r="60" spans="1:7" x14ac:dyDescent="0.25">
      <c r="A60" s="7" t="s">
        <v>93</v>
      </c>
      <c r="B60" s="8" t="s">
        <v>13</v>
      </c>
      <c r="C60" s="8" t="s">
        <v>14</v>
      </c>
      <c r="D60" s="17" t="s">
        <v>94</v>
      </c>
      <c r="E60" s="9">
        <v>1</v>
      </c>
      <c r="F60" s="9">
        <v>84.79</v>
      </c>
      <c r="G60" s="10">
        <f>ROUND(E60*F60,2)</f>
        <v>84.79</v>
      </c>
    </row>
    <row r="61" spans="1:7" ht="33.75" x14ac:dyDescent="0.25">
      <c r="A61" s="11"/>
      <c r="B61" s="11"/>
      <c r="C61" s="11"/>
      <c r="D61" s="17" t="s">
        <v>95</v>
      </c>
      <c r="E61" s="11"/>
      <c r="F61" s="11"/>
      <c r="G61" s="11"/>
    </row>
    <row r="62" spans="1:7" x14ac:dyDescent="0.25">
      <c r="A62" s="7" t="s">
        <v>96</v>
      </c>
      <c r="B62" s="8" t="s">
        <v>13</v>
      </c>
      <c r="C62" s="8" t="s">
        <v>14</v>
      </c>
      <c r="D62" s="17" t="s">
        <v>97</v>
      </c>
      <c r="E62" s="9">
        <v>2</v>
      </c>
      <c r="F62" s="9">
        <v>203.24</v>
      </c>
      <c r="G62" s="10">
        <f>ROUND(E62*F62,2)</f>
        <v>406.48</v>
      </c>
    </row>
    <row r="63" spans="1:7" ht="22.5" x14ac:dyDescent="0.25">
      <c r="A63" s="11"/>
      <c r="B63" s="11"/>
      <c r="C63" s="11"/>
      <c r="D63" s="17" t="s">
        <v>98</v>
      </c>
      <c r="E63" s="11"/>
      <c r="F63" s="11"/>
      <c r="G63" s="11"/>
    </row>
    <row r="64" spans="1:7" x14ac:dyDescent="0.25">
      <c r="A64" s="7" t="s">
        <v>99</v>
      </c>
      <c r="B64" s="8" t="s">
        <v>13</v>
      </c>
      <c r="C64" s="8" t="s">
        <v>14</v>
      </c>
      <c r="D64" s="17" t="s">
        <v>100</v>
      </c>
      <c r="E64" s="9">
        <v>2</v>
      </c>
      <c r="F64" s="9">
        <v>55.58</v>
      </c>
      <c r="G64" s="10">
        <f>ROUND(E64*F64,2)</f>
        <v>111.16</v>
      </c>
    </row>
    <row r="65" spans="1:7" x14ac:dyDescent="0.25">
      <c r="A65" s="11"/>
      <c r="B65" s="11"/>
      <c r="C65" s="11"/>
      <c r="D65" s="17" t="s">
        <v>101</v>
      </c>
      <c r="E65" s="11"/>
      <c r="F65" s="11"/>
      <c r="G65" s="11"/>
    </row>
    <row r="66" spans="1:7" x14ac:dyDescent="0.25">
      <c r="A66" s="7" t="s">
        <v>102</v>
      </c>
      <c r="B66" s="8" t="s">
        <v>13</v>
      </c>
      <c r="C66" s="8" t="s">
        <v>14</v>
      </c>
      <c r="D66" s="17" t="s">
        <v>103</v>
      </c>
      <c r="E66" s="9">
        <v>2</v>
      </c>
      <c r="F66" s="9">
        <v>51.92</v>
      </c>
      <c r="G66" s="10">
        <f>ROUND(E66*F66,2)</f>
        <v>103.84</v>
      </c>
    </row>
    <row r="67" spans="1:7" ht="22.5" x14ac:dyDescent="0.25">
      <c r="A67" s="11"/>
      <c r="B67" s="11"/>
      <c r="C67" s="11"/>
      <c r="D67" s="17" t="s">
        <v>104</v>
      </c>
      <c r="E67" s="11"/>
      <c r="F67" s="11"/>
      <c r="G67" s="11"/>
    </row>
    <row r="68" spans="1:7" x14ac:dyDescent="0.25">
      <c r="A68" s="7" t="s">
        <v>105</v>
      </c>
      <c r="B68" s="8" t="s">
        <v>13</v>
      </c>
      <c r="C68" s="8" t="s">
        <v>14</v>
      </c>
      <c r="D68" s="17" t="s">
        <v>106</v>
      </c>
      <c r="E68" s="9">
        <v>2</v>
      </c>
      <c r="F68" s="9">
        <v>18.52</v>
      </c>
      <c r="G68" s="10">
        <f>ROUND(E68*F68,2)</f>
        <v>37.04</v>
      </c>
    </row>
    <row r="69" spans="1:7" ht="22.5" x14ac:dyDescent="0.25">
      <c r="A69" s="11"/>
      <c r="B69" s="11"/>
      <c r="C69" s="11"/>
      <c r="D69" s="17" t="s">
        <v>107</v>
      </c>
      <c r="E69" s="11"/>
      <c r="F69" s="11"/>
      <c r="G69" s="11"/>
    </row>
    <row r="70" spans="1:7" x14ac:dyDescent="0.25">
      <c r="A70" s="7" t="s">
        <v>108</v>
      </c>
      <c r="B70" s="8" t="s">
        <v>13</v>
      </c>
      <c r="C70" s="8" t="s">
        <v>14</v>
      </c>
      <c r="D70" s="17" t="s">
        <v>109</v>
      </c>
      <c r="E70" s="9">
        <v>10</v>
      </c>
      <c r="F70" s="9">
        <v>16.43</v>
      </c>
      <c r="G70" s="10">
        <f>ROUND(E70*F70,2)</f>
        <v>164.3</v>
      </c>
    </row>
    <row r="71" spans="1:7" x14ac:dyDescent="0.25">
      <c r="A71" s="11"/>
      <c r="B71" s="11"/>
      <c r="C71" s="11"/>
      <c r="D71" s="17" t="s">
        <v>110</v>
      </c>
      <c r="E71" s="11"/>
      <c r="F71" s="11"/>
      <c r="G71" s="11"/>
    </row>
    <row r="72" spans="1:7" x14ac:dyDescent="0.25">
      <c r="A72" s="11"/>
      <c r="B72" s="11"/>
      <c r="C72" s="11"/>
      <c r="D72" s="18" t="s">
        <v>111</v>
      </c>
      <c r="E72" s="12">
        <v>1</v>
      </c>
      <c r="F72" s="13">
        <f>G60+G62+G64+G66+G68+G70</f>
        <v>907.61</v>
      </c>
      <c r="G72" s="13">
        <f>ROUND(E72*F72,2)</f>
        <v>907.61</v>
      </c>
    </row>
    <row r="73" spans="1:7" ht="0.95" customHeight="1" x14ac:dyDescent="0.25">
      <c r="A73" s="14"/>
      <c r="B73" s="14"/>
      <c r="C73" s="14"/>
      <c r="D73" s="19"/>
      <c r="E73" s="14"/>
      <c r="F73" s="14"/>
      <c r="G73" s="14"/>
    </row>
    <row r="74" spans="1:7" x14ac:dyDescent="0.25">
      <c r="A74" s="4" t="s">
        <v>112</v>
      </c>
      <c r="B74" s="4" t="s">
        <v>9</v>
      </c>
      <c r="C74" s="4" t="s">
        <v>10</v>
      </c>
      <c r="D74" s="16" t="s">
        <v>113</v>
      </c>
      <c r="E74" s="5">
        <f>E81</f>
        <v>1</v>
      </c>
      <c r="F74" s="6">
        <f>F81</f>
        <v>632.28</v>
      </c>
      <c r="G74" s="6">
        <f>G81</f>
        <v>632.28</v>
      </c>
    </row>
    <row r="75" spans="1:7" x14ac:dyDescent="0.25">
      <c r="A75" s="7" t="s">
        <v>114</v>
      </c>
      <c r="B75" s="8" t="s">
        <v>13</v>
      </c>
      <c r="C75" s="8" t="s">
        <v>14</v>
      </c>
      <c r="D75" s="17" t="s">
        <v>60</v>
      </c>
      <c r="E75" s="9">
        <v>8</v>
      </c>
      <c r="F75" s="9">
        <v>3.12</v>
      </c>
      <c r="G75" s="10">
        <f>ROUND(E75*F75,2)</f>
        <v>24.96</v>
      </c>
    </row>
    <row r="76" spans="1:7" ht="33.75" x14ac:dyDescent="0.25">
      <c r="A76" s="11"/>
      <c r="B76" s="11"/>
      <c r="C76" s="11"/>
      <c r="D76" s="17" t="s">
        <v>115</v>
      </c>
      <c r="E76" s="11"/>
      <c r="F76" s="11"/>
      <c r="G76" s="11"/>
    </row>
    <row r="77" spans="1:7" x14ac:dyDescent="0.25">
      <c r="A77" s="7" t="s">
        <v>116</v>
      </c>
      <c r="B77" s="8" t="s">
        <v>13</v>
      </c>
      <c r="C77" s="8" t="s">
        <v>14</v>
      </c>
      <c r="D77" s="17" t="s">
        <v>117</v>
      </c>
      <c r="E77" s="9">
        <v>10</v>
      </c>
      <c r="F77" s="9">
        <v>27.38</v>
      </c>
      <c r="G77" s="10">
        <f>ROUND(E77*F77,2)</f>
        <v>273.8</v>
      </c>
    </row>
    <row r="78" spans="1:7" ht="22.5" x14ac:dyDescent="0.25">
      <c r="A78" s="11"/>
      <c r="B78" s="11"/>
      <c r="C78" s="11"/>
      <c r="D78" s="17" t="s">
        <v>118</v>
      </c>
      <c r="E78" s="11"/>
      <c r="F78" s="11"/>
      <c r="G78" s="11"/>
    </row>
    <row r="79" spans="1:7" x14ac:dyDescent="0.25">
      <c r="A79" s="7" t="s">
        <v>119</v>
      </c>
      <c r="B79" s="8" t="s">
        <v>13</v>
      </c>
      <c r="C79" s="8" t="s">
        <v>14</v>
      </c>
      <c r="D79" s="17" t="s">
        <v>120</v>
      </c>
      <c r="E79" s="9">
        <v>8</v>
      </c>
      <c r="F79" s="9">
        <v>41.69</v>
      </c>
      <c r="G79" s="10">
        <f>ROUND(E79*F79,2)</f>
        <v>333.52</v>
      </c>
    </row>
    <row r="80" spans="1:7" ht="33.75" x14ac:dyDescent="0.25">
      <c r="A80" s="11"/>
      <c r="B80" s="11"/>
      <c r="C80" s="11"/>
      <c r="D80" s="17" t="s">
        <v>121</v>
      </c>
      <c r="E80" s="11"/>
      <c r="F80" s="11"/>
      <c r="G80" s="11"/>
    </row>
    <row r="81" spans="1:7" x14ac:dyDescent="0.25">
      <c r="A81" s="11"/>
      <c r="B81" s="11"/>
      <c r="C81" s="11"/>
      <c r="D81" s="18" t="s">
        <v>122</v>
      </c>
      <c r="E81" s="12">
        <v>1</v>
      </c>
      <c r="F81" s="13">
        <f>G75+G77+G79</f>
        <v>632.28</v>
      </c>
      <c r="G81" s="13">
        <f>ROUND(E81*F81,2)</f>
        <v>632.28</v>
      </c>
    </row>
    <row r="82" spans="1:7" ht="0.95" customHeight="1" x14ac:dyDescent="0.25">
      <c r="A82" s="14"/>
      <c r="B82" s="14"/>
      <c r="C82" s="14"/>
      <c r="D82" s="19"/>
      <c r="E82" s="14"/>
      <c r="F82" s="14"/>
      <c r="G82" s="14"/>
    </row>
    <row r="83" spans="1:7" x14ac:dyDescent="0.25">
      <c r="A83" s="11"/>
      <c r="B83" s="11"/>
      <c r="C83" s="11"/>
      <c r="D83" s="18" t="s">
        <v>123</v>
      </c>
      <c r="E83" s="12">
        <v>1</v>
      </c>
      <c r="F83" s="13">
        <f>G4+G33+G44+G52+G59+G74</f>
        <v>8827.6299999999992</v>
      </c>
      <c r="G83" s="13">
        <f>ROUND(E83*F83,2)</f>
        <v>8827.6299999999992</v>
      </c>
    </row>
    <row r="84" spans="1:7" ht="0.95" customHeight="1" x14ac:dyDescent="0.25">
      <c r="A84" s="14"/>
      <c r="B84" s="14"/>
      <c r="C84" s="14"/>
      <c r="D84" s="19"/>
      <c r="E84" s="14"/>
      <c r="F84" s="14"/>
      <c r="G84" s="14"/>
    </row>
  </sheetData>
  <dataValidations count="1">
    <dataValidation type="list" allowBlank="1" showInputMessage="1" showErrorMessage="1" sqref="B4:B84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Bolado Cayón</dc:creator>
  <cp:lastModifiedBy>Francisco Javier Bolado Cayón</cp:lastModifiedBy>
  <dcterms:created xsi:type="dcterms:W3CDTF">2018-03-01T11:10:54Z</dcterms:created>
  <dcterms:modified xsi:type="dcterms:W3CDTF">2018-03-01T11:11:37Z</dcterms:modified>
</cp:coreProperties>
</file>