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1002 ANALISIS_PROYECTOS_OBRAS\2_OBRAS\2017\2017_273 COLECTOR C LOS POBRES\_____PROYECTO TECNICO\PROY COLECTOR LOS POBRES_DOCUMENTOS\Presupuestos abiertos\"/>
    </mc:Choice>
  </mc:AlternateContent>
  <bookViews>
    <workbookView xWindow="930" yWindow="0" windowWidth="25170" windowHeight="15045"/>
  </bookViews>
  <sheets>
    <sheet name="Hoja1" sheetId="1" r:id="rId1"/>
  </sheet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27" i="1" l="1"/>
  <c r="G129" i="1"/>
  <c r="F130" i="1" s="1"/>
  <c r="E121" i="1"/>
  <c r="G123" i="1"/>
  <c r="F125" i="1" s="1"/>
  <c r="E116" i="1"/>
  <c r="G117" i="1"/>
  <c r="F119" i="1" s="1"/>
  <c r="E101" i="1"/>
  <c r="G112" i="1"/>
  <c r="G110" i="1"/>
  <c r="G108" i="1"/>
  <c r="G106" i="1"/>
  <c r="G104" i="1"/>
  <c r="G102" i="1"/>
  <c r="F114" i="1" s="1"/>
  <c r="E90" i="1"/>
  <c r="G97" i="1"/>
  <c r="G95" i="1"/>
  <c r="G93" i="1"/>
  <c r="G91" i="1"/>
  <c r="F99" i="1" s="1"/>
  <c r="E83" i="1"/>
  <c r="G86" i="1"/>
  <c r="G84" i="1"/>
  <c r="F88" i="1" s="1"/>
  <c r="E70" i="1"/>
  <c r="G79" i="1"/>
  <c r="G77" i="1"/>
  <c r="G75" i="1"/>
  <c r="G73" i="1"/>
  <c r="G71" i="1"/>
  <c r="F81" i="1" s="1"/>
  <c r="E55" i="1"/>
  <c r="G66" i="1"/>
  <c r="G64" i="1"/>
  <c r="G62" i="1"/>
  <c r="G60" i="1"/>
  <c r="G58" i="1"/>
  <c r="G56" i="1"/>
  <c r="F68" i="1" s="1"/>
  <c r="E34" i="1"/>
  <c r="G51" i="1"/>
  <c r="G49" i="1"/>
  <c r="G47" i="1"/>
  <c r="G45" i="1"/>
  <c r="G43" i="1"/>
  <c r="G41" i="1"/>
  <c r="G39" i="1"/>
  <c r="G37" i="1"/>
  <c r="G35" i="1"/>
  <c r="F53" i="1" s="1"/>
  <c r="E23" i="1"/>
  <c r="G30" i="1"/>
  <c r="G28" i="1"/>
  <c r="G26" i="1"/>
  <c r="G24" i="1"/>
  <c r="F32" i="1" s="1"/>
  <c r="E4" i="1"/>
  <c r="G19" i="1"/>
  <c r="G17" i="1"/>
  <c r="G15" i="1"/>
  <c r="G13" i="1"/>
  <c r="G11" i="1"/>
  <c r="G9" i="1"/>
  <c r="G7" i="1"/>
  <c r="G5" i="1"/>
  <c r="F21" i="1" s="1"/>
  <c r="F34" i="1" l="1"/>
  <c r="G53" i="1"/>
  <c r="G34" i="1" s="1"/>
  <c r="F55" i="1"/>
  <c r="G68" i="1"/>
  <c r="G55" i="1" s="1"/>
  <c r="F90" i="1"/>
  <c r="G99" i="1"/>
  <c r="G90" i="1" s="1"/>
  <c r="F116" i="1"/>
  <c r="G119" i="1"/>
  <c r="G116" i="1" s="1"/>
  <c r="F121" i="1"/>
  <c r="G125" i="1"/>
  <c r="G121" i="1" s="1"/>
  <c r="F127" i="1"/>
  <c r="G130" i="1"/>
  <c r="G127" i="1" s="1"/>
  <c r="F4" i="1"/>
  <c r="G21" i="1"/>
  <c r="G4" i="1" s="1"/>
  <c r="F23" i="1"/>
  <c r="G32" i="1"/>
  <c r="G23" i="1" s="1"/>
  <c r="F70" i="1"/>
  <c r="G81" i="1"/>
  <c r="G70" i="1" s="1"/>
  <c r="F83" i="1"/>
  <c r="G88" i="1"/>
  <c r="G83" i="1" s="1"/>
  <c r="F101" i="1"/>
  <c r="G114" i="1"/>
  <c r="G101" i="1" s="1"/>
  <c r="F132" i="1" l="1"/>
  <c r="G132" i="1" s="1"/>
</calcChain>
</file>

<file path=xl/comments1.xml><?xml version="1.0" encoding="utf-8"?>
<comments xmlns="http://schemas.openxmlformats.org/spreadsheetml/2006/main">
  <authors>
    <author>Francisco Javier Bolado Cayón</author>
  </authors>
  <commentList>
    <comment ref="A3" authorId="0" shapeId="0">
      <text>
        <r>
          <rPr>
            <b/>
            <sz val="9"/>
            <color indexed="81"/>
            <rFont val="Tahoma"/>
            <family val="2"/>
          </rPr>
          <t>Código del concepto. Ver colores en "Entorno de trabajo: Apariencia"</t>
        </r>
      </text>
    </comment>
    <comment ref="B3" authorId="0" shapeId="0">
      <text>
        <r>
          <rPr>
            <b/>
            <sz val="9"/>
            <color indexed="81"/>
            <rFont val="Tahoma"/>
            <family val="2"/>
          </rPr>
          <t>Naturaleza o tipo de concepto, ver valores de cada naturaleza en la ayuda del menú contextual</t>
        </r>
      </text>
    </comment>
    <comment ref="C3" authorId="0" shapeId="0">
      <text>
        <r>
          <rPr>
            <b/>
            <sz val="9"/>
            <color indexed="81"/>
            <rFont val="Tahoma"/>
            <family val="2"/>
          </rPr>
          <t>Unidad principal de medida del concepto</t>
        </r>
      </text>
    </comment>
    <comment ref="D3" authorId="0" shapeId="0">
      <text>
        <r>
          <rPr>
            <b/>
            <sz val="9"/>
            <color indexed="81"/>
            <rFont val="Tahoma"/>
            <family val="2"/>
          </rPr>
          <t>Descripción corta</t>
        </r>
      </text>
    </comment>
    <comment ref="E3" authorId="0" shapeId="0">
      <text>
        <r>
          <rPr>
            <b/>
            <sz val="9"/>
            <color indexed="81"/>
            <rFont val="Tahoma"/>
            <family val="2"/>
          </rPr>
          <t>Rendimiento o cantidad presupuestada</t>
        </r>
      </text>
    </comment>
    <comment ref="F3" authorId="0" shapeId="0">
      <text>
        <r>
          <rPr>
            <b/>
            <sz val="9"/>
            <color indexed="81"/>
            <rFont val="Tahoma"/>
            <family val="2"/>
          </rPr>
          <t>Precio unitario en el presupuesto</t>
        </r>
      </text>
    </comment>
    <comment ref="G3" authorId="0" shapeId="0">
      <text>
        <r>
          <rPr>
            <b/>
            <sz val="9"/>
            <color indexed="81"/>
            <rFont val="Tahoma"/>
            <family val="2"/>
          </rPr>
          <t>Importe del presupuesto</t>
        </r>
      </text>
    </comment>
  </commentList>
</comments>
</file>

<file path=xl/sharedStrings.xml><?xml version="1.0" encoding="utf-8"?>
<sst xmlns="http://schemas.openxmlformats.org/spreadsheetml/2006/main" count="301" uniqueCount="189">
  <si>
    <t>COLECTOR COMARCAL NOROESTE C/ LOS POBRES. T.M DE TEGUESTE</t>
  </si>
  <si>
    <t>Presupuesto</t>
  </si>
  <si>
    <t>Código</t>
  </si>
  <si>
    <t>Nat</t>
  </si>
  <si>
    <t>Ud</t>
  </si>
  <si>
    <t>Resumen</t>
  </si>
  <si>
    <t>CanPres</t>
  </si>
  <si>
    <t>Pres</t>
  </si>
  <si>
    <t>ImpPres</t>
  </si>
  <si>
    <t>C01</t>
  </si>
  <si>
    <t>Capítulo</t>
  </si>
  <si>
    <t/>
  </si>
  <si>
    <t>DEMOLICIÓN DE PAVIMENTOS</t>
  </si>
  <si>
    <t>D01E0050</t>
  </si>
  <si>
    <t>Partida</t>
  </si>
  <si>
    <t>m²</t>
  </si>
  <si>
    <t>Demolición mecánica firmes asfálticos.</t>
  </si>
  <si>
    <t xml:space="preserve">Demolición mecánica de firmes asfálticos, inc. carga de escombros sobre camión y transporte a vertedero autorizado.
</t>
  </si>
  <si>
    <t>D01F0010</t>
  </si>
  <si>
    <t>M2 / cm Fresado pavimento en toda la longitud, junto a bordillo</t>
  </si>
  <si>
    <t xml:space="preserve">M2 /cm Fresado de pavimento en toda la longitud, junto a bordillo o arcén de asfalto y/o en toda la superficie, de pavimento de mezcla bituminosa, incluso barrido, transporte de productos a vertedero, fresado o picado manual del entorno de las tapas existentes, y e= 3 cms, en cualquier horario (nocturno/diurno).
</t>
  </si>
  <si>
    <t>D01E0101</t>
  </si>
  <si>
    <t>m</t>
  </si>
  <si>
    <t>Corte de pavimento.</t>
  </si>
  <si>
    <t xml:space="preserve">Corte de pavimento petreo de hormigón o asfalto, con cortadora de disco de diamante o radial.
</t>
  </si>
  <si>
    <t>BDE050</t>
  </si>
  <si>
    <t>m3</t>
  </si>
  <si>
    <t>Demolición muros y cimientos de hormigón armado</t>
  </si>
  <si>
    <t xml:space="preserve">Demolición manual o mecánica de muros y cimientos de hormigón armado y/o en masa, incluso carga y transporte de productos a vertedero o lugar de empleo y p.p. de reposición de servidumbres o líneas de infraestructura afectadas durante la ejecución de las obras.
</t>
  </si>
  <si>
    <t>IIMBORNALES</t>
  </si>
  <si>
    <t>ml</t>
  </si>
  <si>
    <t>Demolición imbornales transversales</t>
  </si>
  <si>
    <t xml:space="preserve">Demolición, mediante martillo neumático y compresor de arqueta de imbornal continuo transversal en calzada, desmontaje de cercos y rejillas, inc. carga y transporte a vertedero
</t>
  </si>
  <si>
    <t>IMBORN MAN</t>
  </si>
  <si>
    <t>Demolición de imbornal manual</t>
  </si>
  <si>
    <t xml:space="preserve">Demolición de imbornal de hormigón, con medios manuales, incluso retirada de cerco y tapa, carga y transporte a vertedero autorizado
</t>
  </si>
  <si>
    <t>D01E0010</t>
  </si>
  <si>
    <t>Demolición de loseta hidráulica</t>
  </si>
  <si>
    <t xml:space="preserve">Demolición y  levantado de aceras de loseta hidráulica o  equiv alente,  con  solera  de  hormigón  en  masa  10/15  cm. de espesor, incluso carga y  transporte de material resultante a v ertedero.
</t>
  </si>
  <si>
    <t>D01E0110</t>
  </si>
  <si>
    <t>Demolición bordillos de hormig. medios manuales.</t>
  </si>
  <si>
    <t xml:space="preserve">Demolición de bordillos de hormigón por medios manuales, incluso carga y  transporte de material resultante a ertedero.
</t>
  </si>
  <si>
    <t>Total C01</t>
  </si>
  <si>
    <t>C02</t>
  </si>
  <si>
    <t>MOVIMIENTO DE TIERRAS</t>
  </si>
  <si>
    <t>D02A0010</t>
  </si>
  <si>
    <t>Desbroce y limpieza medios mecánicos y/o manuales.</t>
  </si>
  <si>
    <t xml:space="preserve">Desbroce y limpieza de terrenos con medios mecánicos y/o manuales, desmontaje de tubos y elementos a reponer, con carga sobre camión, ic/ transporte a vertedero. 
</t>
  </si>
  <si>
    <t>D02F0010</t>
  </si>
  <si>
    <t>Entibación ligera a cielo abierto.</t>
  </si>
  <si>
    <t xml:space="preserve">Entibación cuajada a cielo abierto, hasta 4 m de altura, con puntales metálicos y madera, para una protección del 70 %.
</t>
  </si>
  <si>
    <t>D02C0010</t>
  </si>
  <si>
    <t>m³</t>
  </si>
  <si>
    <t>Excav. en zanjas, pozos cualquier terreno...</t>
  </si>
  <si>
    <t xml:space="preserve">Excavación en zanjas, pozos o cimientos, en todo tipo de terreno, con medios mecánicos, incluso transporte a vertedero de material sobrante, refino y compactación del fondo de la excavación  y p.p. de reposición de servidumbres o líneas de infraestructura afectadas durante la ejecución de las obras.
</t>
  </si>
  <si>
    <t>D9302J20</t>
  </si>
  <si>
    <t>Relleno de zanja con suelo-cemento.</t>
  </si>
  <si>
    <t xml:space="preserve">m³ Relleno de zanja con suelo-cemento, incluso compactado, extendido con pala, regado, y apisonado con rulo compactador.
</t>
  </si>
  <si>
    <t>Total C02</t>
  </si>
  <si>
    <t>C03</t>
  </si>
  <si>
    <t>SANEAMIENTO</t>
  </si>
  <si>
    <t>D29DBB0010</t>
  </si>
  <si>
    <t>ud</t>
  </si>
  <si>
    <t>Pozo registro circular D=1,10 m horm., parte fija (sup e inf)</t>
  </si>
  <si>
    <t xml:space="preserve">Pozo de registro circular de diámetro interior 1,10 m, parte fija, constituído por cono superior formado por pieza prefabricada de hormigón y solera de 10 cm de espesor con  formación de pendientes de hormigón en masa de fck=17,5 N/mm², incluso excavación precisa, relleno de trasdós con carga y transporte de tierras sobrantes a vertedero, pates de polipropileno, registro reforzado D 400, s/UNE EN 124, de fundición dúctil, de D=600 mm, totalmente terminado s/ordenanzas municipales.
</t>
  </si>
  <si>
    <t>D29DBB0020</t>
  </si>
  <si>
    <t>Pozo registro circular D=1,10 m hormigón, parte intermedia</t>
  </si>
  <si>
    <t xml:space="preserve">Pozo de registro circular de diámetro interior D=1,10 m, parte intermedia variable, realizado con aros prefabricadas (3 ud/m) de hormigón, incluso excavación precisa, relleno de trasdós con carga y transporte de tierras sobrantes a vertedero, pates de polipropileno, acometida y remate de tubos, totalmente terminado.
</t>
  </si>
  <si>
    <t>UAP010</t>
  </si>
  <si>
    <t>Pozo de registro, de 1,20 m de diámetro interior y de 1,6 m de a</t>
  </si>
  <si>
    <t xml:space="preserve">Pozo de registro, de 1,20 m de diámetro interior y de 1,6 m de altura útil interior, de hormigón en masa "in situ", sobre solera de 25 cm de espesor de hormigón armado HA-30/B/20/IIb+Qb ligeramente armada con malla electrosoldada, con cierre de tapa circular con bloqueo y marco de fundición clase D-400 según UNE-EN 124, instalado en calzadas de calles.
</t>
  </si>
  <si>
    <t>D04AB0380</t>
  </si>
  <si>
    <t>Tub. saneam. exter. PVC-U, D200 e=4,9 Canplástica i/excav. y rel</t>
  </si>
  <si>
    <t>Tubería de saneamiento SN-4, de PVC-U, UNE-EN 1401-1, Canplástica o equivalente, de D 200 mm y 4,9 mm de espesor, con junta elástica, color teja, enterrada en zanja, con p.p. de piezas especiales, incluso excavación con extracción de tierras al borde, solera de arena de 10 cm de espesor, colocación de la tubería, relleno y compactación de la zanja con arena volcánica, carga y transporte de tierras a vertedero. Totalmente instalada y probada, según C.T.E. DB HS-5.</t>
  </si>
  <si>
    <t>D04AB0500</t>
  </si>
  <si>
    <t>Tub. saneam. exter. PVC-U, D315 e=7,7 Canplástica i/excav. y rel</t>
  </si>
  <si>
    <t xml:space="preserve">Tubería de saneamiento SN-4, de PVC-U, UNE-EN 1401-1, Canplástica o equivalente, de D 315 mm y 7,7 mm de espesor, con junta elástica, color teja, enterrada en zanja, con p.p. de piezas especiales, incluso excavación con extracción de tierras , solera de arena de 10 cm de espesor, colocación de la tubería, relleno y compactación de la zanja con arena volcánica, carga y transporte de tierras a vertedero. Totalmente instalada y probada, según C.T.E. DB HS-5.
</t>
  </si>
  <si>
    <t>D04AB0630</t>
  </si>
  <si>
    <t>Tub. saneam. exter. PVC-U, D630 e=15,4 T.P.P.</t>
  </si>
  <si>
    <t xml:space="preserve">Tubería de saneamiento SN-4, de PVC-U, UNE-EN 1401-1, T.P.P. (Tuberías y perfiles plásticos) o equivalente, de D 630 mm y 15,4 mm de espesor, con junta elástica, enterrada en zanja, con p.p. de piezas especiales, solera de arena de 10 cm de espesor, colocación de la tubería. Totalmente instalada y probada, según C.T.E. DB HS-5.
</t>
  </si>
  <si>
    <t>D002</t>
  </si>
  <si>
    <t>Acometida saneamiento vivienda a red terciaria</t>
  </si>
  <si>
    <t xml:space="preserve">Acometida de saneamiento de vivienda a red terciaria, compuesta por accesorios de PVC Ø200 mm y arqueta de registro de acera de fundición ductil B-125 de 25x25 cm. Totalmente instalada y probada, según C.T.E. DB HS-5.
</t>
  </si>
  <si>
    <t>D04BA0090</t>
  </si>
  <si>
    <t>Arqueta 70x70x70 horm. fck 15 N/mm² tapa fund. dúctil</t>
  </si>
  <si>
    <t>Arqueta de registro de 70x70x70 cm de dimensiones interiores, constituída por paredes de hormigón en masa de fck=15 N/mm² de 12 cm de espesor, solera de hormigón de fck=10 N/mm² de 10 cm de espesor, con aristas y rincones a media caña, y registro peatonal B-125 s/UNE EN 124, de fundición dúctil, incluso excavación, relleno de trasdós con carga y transporte de tierras sobrantes a vertedero, encofrado y desencofrado, acometida y remate de tubos, según C.T.E. DB HS-5.</t>
  </si>
  <si>
    <t>HORMTUB</t>
  </si>
  <si>
    <t>Hormigón en masa bajo cauce de barranco fabricado en central.</t>
  </si>
  <si>
    <t xml:space="preserve">Hormigón en masa en recubrimiento de tubería bajo cauce de barrancos fabricado en central, con hormigón HM-15 / P / 40 / E , incluso elaboración, puesta en obra con cubilote o bomba, nivelación de la superficie, y curado según EHE.
</t>
  </si>
  <si>
    <t>Total C03</t>
  </si>
  <si>
    <t>C04</t>
  </si>
  <si>
    <t>PLUVIALES</t>
  </si>
  <si>
    <t>D29DC0010</t>
  </si>
  <si>
    <t>Sumidero aguas pluviales horm., 0,50x0,30x0,60 m, reja fund. dúc</t>
  </si>
  <si>
    <t>Sumidero de recogida de aguas pluviales, en calzadas, de dimensiones interiores 0,50x0,30x0,60 m, ejecutado con paredes y solera de hormigón en masa de fck=15 N/mm² de 15 cm de espesor, con marco y reja reforzada, D 400, s/UNE EN 124, de fundición dúctil, incluso excavación, relleno de trasdós con carga y transporte de tierras sobrantes a vertedero, encofrado y desencofrado, acometida y remate de tubos y recubrimiento de hormigón en los 4 últimos metros del tubo, s/ordenanzas municipales.</t>
  </si>
  <si>
    <t>D29DC0011</t>
  </si>
  <si>
    <t>Imbornal longitudinal marca Ej, mod, Barcino o equivalente.</t>
  </si>
  <si>
    <t xml:space="preserve">Imbornal longitudinal con rejilla de coronamiento de fundición dúctil según iso 1083 (tipo 500-7) y en 1563. Marca EJ (antiguo Norinco) mod.- Barcino o equivalente, conforme a la clase d-400 de la norma en 124:1994,  se suministra con kit de siete patas para su anclaje en hormigón, dimensiones: 1.030 mm x 528 mm, con pintura hidrosoluble negra, no toxica, no inflamable y no contaminante según bs 2416, incluso
excavación, estructura de hormigón HM-25, colocación de reja y conexión de salida, transporte de tierras a vertedero, totalmente terminado.
</t>
  </si>
  <si>
    <t>TAPA BARRANCO</t>
  </si>
  <si>
    <t>UD</t>
  </si>
  <si>
    <t>Tapa de registtro ERMATIC o equivalente de 2,70x1,50 de hueco</t>
  </si>
  <si>
    <t xml:space="preserve">Suministro y colocación de dispositivo ERMATIC o equivalente, clase C 250, múltiple con vigas, con relieve antideslizante tipo 4L Cerrado C hc, con suministro de llave manipulación, de dimensiones 2,70 x 1,50 m de hueco libre, marco y tapa de fundición GS 500-7 o equivalente, según ISO 1083, perfectamente colocado, incluso anclaje del marco a la estructura de hormigón armado mediante garras embebidas durante el hormigonado, icluso demolición de techo de hormigón y hormigón armado en zunchos de soporte.
</t>
  </si>
  <si>
    <t>Total C04</t>
  </si>
  <si>
    <t>C05</t>
  </si>
  <si>
    <t>OBRAS DE FABRICA</t>
  </si>
  <si>
    <t>HL</t>
  </si>
  <si>
    <t>Hormigón en masa de limpieza y nivelación fabricado en central,</t>
  </si>
  <si>
    <t xml:space="preserve">Hormigón en masa de limpieza y nivelación fabricado en central, con hormigón HM-15 / P / 40 / E , de cimentaciones, incluso elaboración, puesta en obra con cubilote o bomba, nivelación de la superficie, y curado según EHE.
</t>
  </si>
  <si>
    <t>OF_T2</t>
  </si>
  <si>
    <t>HORMIGÓN ARMADO ESTRUCTURA DE OBRA DE FÁBRICA TIPO 2</t>
  </si>
  <si>
    <t xml:space="preserve">Hormigón armado en estructura de arco de medio punto de obra de fábrica tipo 2, con HA-25/B/20/IIIc , elaborado en central, incluso encofrado y desencofrado, puesto en obra con cubilote, grúa o camión- bomba, vibrado, desencofrado y curado, según EHE.
</t>
  </si>
  <si>
    <t>D03H0015</t>
  </si>
  <si>
    <t>kg</t>
  </si>
  <si>
    <t>Acero corrugado B 500 S, elaborado y colocado.</t>
  </si>
  <si>
    <t>Acero en barras corrugadas B 500 S, incluso cortes, elaboración, colocación y puesta en obra, con parte proporcional de alambre recocido y despuntes, s/ EHE-08.</t>
  </si>
  <si>
    <t>D05BB0040</t>
  </si>
  <si>
    <t>Horm. arm viga colg. HA-30/B/20/IIIa 100kg/m³ B500S.</t>
  </si>
  <si>
    <t>Hormigón armado en vigas colgadas, HA-30/B/20/IIIa, armado con 100 kg/m³ acero B 500 S, incluso elaboración, colocación de las armaduras, separadores, encofrado y desencofrado, vertido, vibrado y curado, s/EHE-08 y C.T.E. DB SE.</t>
  </si>
  <si>
    <t>TAPA</t>
  </si>
  <si>
    <t>Dispositivo modular estanco (tapas y vigas desmontables) marca E</t>
  </si>
  <si>
    <t xml:space="preserve">Dispositivo modular estanco (tapas y vigas desmontables) marca EJ (ANTIGUO NORINCO) Modelo ERMATIC REF. ER2S306197 VCHC, clase B-125 o equivalente, fabricado según las exigencias de la norma EN 124 :1994, en función GS 500-7 según ISO 1083. Tapas y marcos mecanizados en fundición dúctil, con un sistema de grasa y juntas de aluminio. Las vigas son de acero galvanizado y se pueden levantar. Cada tapa vendrá con un sistema de cierre para instalación de tipo VCHC. La apertura de las tapas se hará mediante llave EM.
ERMATIC REF: ER3S306197 Clase B-125 con cierre VCHC GS 500-7 según ISO 1083, inc.
* 1 Vigas de acero galvanizado
* 8 Tapas 900x750
* Marcos mecanizados con junta de aluminio y grasa especial
 Dimensiones de hueco libre: 3.060 mm x 1.970 mm
* Dimensiones exteriores: 3.340 mm x 2.170 mm
* Peso .- 1.165 K/gr
* LLAVE DE MANIPULACION ERMATIC (PAR)
</t>
  </si>
  <si>
    <t>Total C05</t>
  </si>
  <si>
    <t>C06</t>
  </si>
  <si>
    <t>PEATONALES</t>
  </si>
  <si>
    <t>D29GFA0010</t>
  </si>
  <si>
    <t>Bordillo acera achaflanado de hormigón 100x30x15-18 cm</t>
  </si>
  <si>
    <t xml:space="preserve">Bordillo de acera, achaflanado, de hormigón de 100x30x15-18 cm, colocado con mortero de cemento 1:5, incluso base y recalce de hormigón y rejuntado, inc. rebajes en acceso a garajes.
</t>
  </si>
  <si>
    <t>D11CA0010</t>
  </si>
  <si>
    <t>Pavim loseta hidrául. 25x25 cm gris, Julca</t>
  </si>
  <si>
    <t xml:space="preserve">Pavimento de loseta hidráulica de 25x25 cm, similar a la existente, Julca o equivalente, recibido con mortero 1:6 de cemento y arena, incluso atezado de hormigón aligerado de 10 cm de espesor, rejuntado y limpieza.
</t>
  </si>
  <si>
    <t>Total C06</t>
  </si>
  <si>
    <t>C07</t>
  </si>
  <si>
    <t>FIRMES</t>
  </si>
  <si>
    <t>D29FC0020</t>
  </si>
  <si>
    <t>Riego de imprimación realizado con emulsión C50BF5 IMP</t>
  </si>
  <si>
    <t xml:space="preserve">Riego de imprimación realizado con emulsión C50BF5 IMP,(1,20 Kg/m2), incluso con aportación de arena (3Tn por Tn de riego) extendido.
</t>
  </si>
  <si>
    <t>D29FC0030</t>
  </si>
  <si>
    <t>Riego de adherencia realizado con emulsión C60B4 ADH</t>
  </si>
  <si>
    <t xml:space="preserve">Riego de adherencia realizado con emulsión C60B4 ADH,  0.600 Kg/m2, incluso p.p. de barrido y preparación de la superficie existente".
</t>
  </si>
  <si>
    <t>D29FD0020</t>
  </si>
  <si>
    <t>t</t>
  </si>
  <si>
    <t>Mezcla asfáltica en caliente tipo AC-22 base 60/70 G</t>
  </si>
  <si>
    <t xml:space="preserve">Mezcla asfáltica en caliente tipo AC-22 base 60/70 G, extendida y compactada, incluso fabricación y transporte de planta a tajo. Densidad media = 2,37 Tn/m³
</t>
  </si>
  <si>
    <t>D29FD0030</t>
  </si>
  <si>
    <t>Mezcla asfáltica en caliente tipo AC-16 surf 60/70 D</t>
  </si>
  <si>
    <t xml:space="preserve">Mezcla asfáltica en caliente tipo AC-16 surf 60/70 D, en capa de rodadura, extendida y compactada, incluso fabricación y transporte de planta a tajo. Densidad media = 2,40 Tn/m³, incluso  recrecido o reparación de pozos y arquetas existentes en calzada hasta cota superior de la nueva capa de rodadura, incluyendo p.p. de saneo, recuperación y colocación de tapa de registro y demás medios auxiliares. En horario diurno o nocturno.
</t>
  </si>
  <si>
    <t>Total C07</t>
  </si>
  <si>
    <t>C08</t>
  </si>
  <si>
    <t>SEÑALIZACIÓN VIAL</t>
  </si>
  <si>
    <t>D29IA0070</t>
  </si>
  <si>
    <t>Señaliz. horiz. c/raya blanca o amarilla a=0,10 m, reflectante</t>
  </si>
  <si>
    <t>Señalización horizontal con raya blanca o amarilla de 0,10 m de ancho, reflectante, aplicada con máquina pintabandas, incluso premarcaje.</t>
  </si>
  <si>
    <t>D29IA0110</t>
  </si>
  <si>
    <t>Señaliz. horiz. c/raya blanca o amarilla a=0,40 m, reflectante</t>
  </si>
  <si>
    <t>Señalización horizontal con raya blanca o amarilla de 0,40 m de ancho, reflectante, aplicada con máquina pintabandas, incluso premarcaje.</t>
  </si>
  <si>
    <t>D29IA0120</t>
  </si>
  <si>
    <t>Señaliz. horiz. c/raya blanca o amarilla a=0,50 m, reflectante</t>
  </si>
  <si>
    <t>Señalización horizontal con raya blanca o amarilla de 0,50 m de ancho, reflectante, aplicada con máquina pintabandas, incluso premarcaje.</t>
  </si>
  <si>
    <t>D29IA0200</t>
  </si>
  <si>
    <t>Señaliz. horiz. c/flecha urbana, frente y giro, blanco o amarill</t>
  </si>
  <si>
    <t>Señalización horizontal con flecha urbana, frente y giro, pintada en blanco o amarillo, reflexiva, aplicada con máquina pintabandas, incluso premarcaje.</t>
  </si>
  <si>
    <t>D29IA0220</t>
  </si>
  <si>
    <t>Señaliz. horiz. c/letra urbana h=1,60 m, blanco o amarillo, refl</t>
  </si>
  <si>
    <t>Señalización horizontal con letra urbana de 1,60 m de altura, pintada en blanco o amarillo, reflexiva, aplicada con máquina pintabandas, incluso premarcaje.</t>
  </si>
  <si>
    <t>D29IA0140</t>
  </si>
  <si>
    <t>Señaliz. horiz. c/pintura en cualquier color, reflectante</t>
  </si>
  <si>
    <t>Señalización horizontal con pintura en cualquier color, reflectante, aplicada con máquina pintabandas, incluso premarcaje.</t>
  </si>
  <si>
    <t>Total C08</t>
  </si>
  <si>
    <t>C09</t>
  </si>
  <si>
    <t>VARIOS</t>
  </si>
  <si>
    <t>030702</t>
  </si>
  <si>
    <t>1</t>
  </si>
  <si>
    <t>Acondicionamiento de onex. arquet. aliviadero</t>
  </si>
  <si>
    <t xml:space="preserve">Partida alzada a justificar para el acondicionamiento de conexión a arqueta de aliviadero de la calle El Gomero. Acorde a las nuevas dimensiones del colector a ejecutar.
</t>
  </si>
  <si>
    <t>Total C09</t>
  </si>
  <si>
    <t>SEGSALUD</t>
  </si>
  <si>
    <t>SEGURIDAD y SALUD</t>
  </si>
  <si>
    <t xml:space="preserve">SEGURIDAD y SALUD
</t>
  </si>
  <si>
    <t>SEG_SALUD</t>
  </si>
  <si>
    <t xml:space="preserve">ESTUDIO de SEGURIDAD y SALUD
</t>
  </si>
  <si>
    <t>Total SEGSALUD</t>
  </si>
  <si>
    <t>GESTRESD</t>
  </si>
  <si>
    <t>GESTION DE RESIDUOS</t>
  </si>
  <si>
    <t xml:space="preserve">GESTION DE RESIDUOS
</t>
  </si>
  <si>
    <t>009.01</t>
  </si>
  <si>
    <t>PAJ</t>
  </si>
  <si>
    <t>Coste de gestión de residuos</t>
  </si>
  <si>
    <t>Total GESTRESD</t>
  </si>
  <si>
    <t>Total TEGUESTE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</si>
</sst>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s>
  <fills count="5">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s>
  <borders count="1">
    <border>
      <left/>
      <right/>
      <top/>
      <bottom/>
      <diagonal/>
    </border>
  </borders>
  <cellStyleXfs count="1">
    <xf numFmtId="0" fontId="0" fillId="0" borderId="0"/>
  </cellStyleXfs>
  <cellXfs count="21">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7" fillId="3" borderId="0" xfId="0" applyNumberFormat="1" applyFont="1" applyFill="1" applyAlignment="1">
      <alignment vertical="top"/>
    </xf>
    <xf numFmtId="49" fontId="7" fillId="0" borderId="0" xfId="0" applyNumberFormat="1" applyFont="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9" fontId="7" fillId="0" borderId="0" xfId="0" applyNumberFormat="1" applyFont="1" applyAlignment="1">
      <alignment vertical="top" wrapText="1"/>
    </xf>
    <xf numFmtId="3" fontId="7" fillId="0" borderId="0" xfId="0" applyNumberFormat="1" applyFont="1" applyAlignment="1">
      <alignment vertical="top"/>
    </xf>
    <xf numFmtId="4" fontId="6" fillId="0" borderId="0" xfId="0" applyNumberFormat="1" applyFont="1" applyAlignment="1">
      <alignment vertical="top"/>
    </xf>
    <xf numFmtId="0" fontId="7" fillId="4" borderId="0" xfId="0"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0" borderId="0" xfId="0" applyNumberFormat="1" applyFont="1" applyAlignment="1">
      <alignment vertical="top" wrapText="1"/>
    </xf>
    <xf numFmtId="0" fontId="7" fillId="4" borderId="0" xfId="0" applyFont="1" applyFill="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33"/>
  <sheetViews>
    <sheetView tabSelected="1" workbookViewId="0">
      <pane xSplit="4" ySplit="3" topLeftCell="E121" activePane="bottomRight" state="frozen"/>
      <selection pane="topRight" activeCell="E1" sqref="E1"/>
      <selection pane="bottomLeft" activeCell="A4" sqref="A4"/>
      <selection pane="bottomRight" activeCell="I6" sqref="I6"/>
    </sheetView>
  </sheetViews>
  <sheetFormatPr baseColWidth="10" defaultRowHeight="15" x14ac:dyDescent="0.25"/>
  <cols>
    <col min="1" max="1" width="11.7109375" bestFit="1" customWidth="1"/>
    <col min="2" max="2" width="6.5703125" customWidth="1"/>
    <col min="3" max="3" width="3.7109375" customWidth="1"/>
    <col min="4" max="4" width="32.85546875" customWidth="1"/>
    <col min="5" max="5" width="7.85546875" customWidth="1"/>
    <col min="6" max="7" width="8.7109375" customWidth="1"/>
  </cols>
  <sheetData>
    <row r="1" spans="1:7" x14ac:dyDescent="0.25">
      <c r="A1" s="1" t="s">
        <v>0</v>
      </c>
      <c r="B1" s="2"/>
      <c r="C1" s="2"/>
      <c r="D1" s="2"/>
      <c r="E1" s="2"/>
      <c r="F1" s="2"/>
      <c r="G1" s="2"/>
    </row>
    <row r="2" spans="1:7" ht="18.75" x14ac:dyDescent="0.25">
      <c r="A2" s="3" t="s">
        <v>1</v>
      </c>
      <c r="B2" s="2"/>
      <c r="C2" s="2"/>
      <c r="D2" s="2"/>
      <c r="E2" s="2"/>
      <c r="F2" s="2"/>
      <c r="G2" s="2"/>
    </row>
    <row r="3" spans="1:7" x14ac:dyDescent="0.25">
      <c r="A3" s="4" t="s">
        <v>2</v>
      </c>
      <c r="B3" s="4" t="s">
        <v>3</v>
      </c>
      <c r="C3" s="4" t="s">
        <v>4</v>
      </c>
      <c r="D3" s="17" t="s">
        <v>5</v>
      </c>
      <c r="E3" s="4" t="s">
        <v>6</v>
      </c>
      <c r="F3" s="4" t="s">
        <v>7</v>
      </c>
      <c r="G3" s="4" t="s">
        <v>8</v>
      </c>
    </row>
    <row r="4" spans="1:7" x14ac:dyDescent="0.25">
      <c r="A4" s="5" t="s">
        <v>9</v>
      </c>
      <c r="B4" s="5" t="s">
        <v>10</v>
      </c>
      <c r="C4" s="5" t="s">
        <v>11</v>
      </c>
      <c r="D4" s="18" t="s">
        <v>12</v>
      </c>
      <c r="E4" s="6">
        <f>E21</f>
        <v>1</v>
      </c>
      <c r="F4" s="7">
        <f>F21</f>
        <v>9226.2000000000007</v>
      </c>
      <c r="G4" s="7">
        <f>G21</f>
        <v>9226.2000000000007</v>
      </c>
    </row>
    <row r="5" spans="1:7" x14ac:dyDescent="0.25">
      <c r="A5" s="8" t="s">
        <v>13</v>
      </c>
      <c r="B5" s="9" t="s">
        <v>14</v>
      </c>
      <c r="C5" s="9" t="s">
        <v>15</v>
      </c>
      <c r="D5" s="13" t="s">
        <v>16</v>
      </c>
      <c r="E5" s="10">
        <v>1038.2</v>
      </c>
      <c r="F5" s="10">
        <v>3.22</v>
      </c>
      <c r="G5" s="11">
        <f>ROUND(E5*F5,2)</f>
        <v>3343</v>
      </c>
    </row>
    <row r="6" spans="1:7" ht="45" x14ac:dyDescent="0.25">
      <c r="A6" s="12"/>
      <c r="B6" s="12"/>
      <c r="C6" s="12"/>
      <c r="D6" s="13" t="s">
        <v>17</v>
      </c>
      <c r="E6" s="12"/>
      <c r="F6" s="12"/>
      <c r="G6" s="12"/>
    </row>
    <row r="7" spans="1:7" ht="22.5" x14ac:dyDescent="0.25">
      <c r="A7" s="8" t="s">
        <v>18</v>
      </c>
      <c r="B7" s="9" t="s">
        <v>14</v>
      </c>
      <c r="C7" s="9" t="s">
        <v>15</v>
      </c>
      <c r="D7" s="13" t="s">
        <v>19</v>
      </c>
      <c r="E7" s="10">
        <v>1103.25</v>
      </c>
      <c r="F7" s="10">
        <v>0.84</v>
      </c>
      <c r="G7" s="11">
        <f>ROUND(E7*F7,2)</f>
        <v>926.73</v>
      </c>
    </row>
    <row r="8" spans="1:7" ht="101.25" x14ac:dyDescent="0.25">
      <c r="A8" s="12"/>
      <c r="B8" s="12"/>
      <c r="C8" s="12"/>
      <c r="D8" s="13" t="s">
        <v>20</v>
      </c>
      <c r="E8" s="12"/>
      <c r="F8" s="12"/>
      <c r="G8" s="12"/>
    </row>
    <row r="9" spans="1:7" x14ac:dyDescent="0.25">
      <c r="A9" s="8" t="s">
        <v>21</v>
      </c>
      <c r="B9" s="9" t="s">
        <v>14</v>
      </c>
      <c r="C9" s="9" t="s">
        <v>22</v>
      </c>
      <c r="D9" s="13" t="s">
        <v>23</v>
      </c>
      <c r="E9" s="10">
        <v>885.4</v>
      </c>
      <c r="F9" s="10">
        <v>2.0299999999999998</v>
      </c>
      <c r="G9" s="11">
        <f>ROUND(E9*F9,2)</f>
        <v>1797.36</v>
      </c>
    </row>
    <row r="10" spans="1:7" ht="45" x14ac:dyDescent="0.25">
      <c r="A10" s="12"/>
      <c r="B10" s="12"/>
      <c r="C10" s="12"/>
      <c r="D10" s="13" t="s">
        <v>24</v>
      </c>
      <c r="E10" s="12"/>
      <c r="F10" s="12"/>
      <c r="G10" s="12"/>
    </row>
    <row r="11" spans="1:7" ht="22.5" x14ac:dyDescent="0.25">
      <c r="A11" s="8" t="s">
        <v>25</v>
      </c>
      <c r="B11" s="9" t="s">
        <v>14</v>
      </c>
      <c r="C11" s="9" t="s">
        <v>26</v>
      </c>
      <c r="D11" s="13" t="s">
        <v>27</v>
      </c>
      <c r="E11" s="10">
        <v>12.99</v>
      </c>
      <c r="F11" s="10">
        <v>53.22</v>
      </c>
      <c r="G11" s="11">
        <f>ROUND(E11*F11,2)</f>
        <v>691.33</v>
      </c>
    </row>
    <row r="12" spans="1:7" ht="112.5" x14ac:dyDescent="0.25">
      <c r="A12" s="12"/>
      <c r="B12" s="12"/>
      <c r="C12" s="12"/>
      <c r="D12" s="13" t="s">
        <v>28</v>
      </c>
      <c r="E12" s="12"/>
      <c r="F12" s="12"/>
      <c r="G12" s="12"/>
    </row>
    <row r="13" spans="1:7" x14ac:dyDescent="0.25">
      <c r="A13" s="8" t="s">
        <v>29</v>
      </c>
      <c r="B13" s="9" t="s">
        <v>14</v>
      </c>
      <c r="C13" s="9" t="s">
        <v>30</v>
      </c>
      <c r="D13" s="13" t="s">
        <v>31</v>
      </c>
      <c r="E13" s="10">
        <v>24.3</v>
      </c>
      <c r="F13" s="10">
        <v>13.41</v>
      </c>
      <c r="G13" s="11">
        <f>ROUND(E13*F13,2)</f>
        <v>325.86</v>
      </c>
    </row>
    <row r="14" spans="1:7" ht="56.25" x14ac:dyDescent="0.25">
      <c r="A14" s="12"/>
      <c r="B14" s="12"/>
      <c r="C14" s="12"/>
      <c r="D14" s="13" t="s">
        <v>32</v>
      </c>
      <c r="E14" s="12"/>
      <c r="F14" s="12"/>
      <c r="G14" s="12"/>
    </row>
    <row r="15" spans="1:7" x14ac:dyDescent="0.25">
      <c r="A15" s="8" t="s">
        <v>33</v>
      </c>
      <c r="B15" s="9" t="s">
        <v>14</v>
      </c>
      <c r="C15" s="9" t="s">
        <v>4</v>
      </c>
      <c r="D15" s="13" t="s">
        <v>34</v>
      </c>
      <c r="E15" s="10">
        <v>7</v>
      </c>
      <c r="F15" s="10">
        <v>9.76</v>
      </c>
      <c r="G15" s="11">
        <f>ROUND(E15*F15,2)</f>
        <v>68.319999999999993</v>
      </c>
    </row>
    <row r="16" spans="1:7" ht="56.25" x14ac:dyDescent="0.25">
      <c r="A16" s="12"/>
      <c r="B16" s="12"/>
      <c r="C16" s="12"/>
      <c r="D16" s="13" t="s">
        <v>35</v>
      </c>
      <c r="E16" s="12"/>
      <c r="F16" s="12"/>
      <c r="G16" s="12"/>
    </row>
    <row r="17" spans="1:7" x14ac:dyDescent="0.25">
      <c r="A17" s="8" t="s">
        <v>36</v>
      </c>
      <c r="B17" s="9" t="s">
        <v>14</v>
      </c>
      <c r="C17" s="9" t="s">
        <v>15</v>
      </c>
      <c r="D17" s="13" t="s">
        <v>37</v>
      </c>
      <c r="E17" s="10">
        <v>160</v>
      </c>
      <c r="F17" s="10">
        <v>7.82</v>
      </c>
      <c r="G17" s="11">
        <f>ROUND(E17*F17,2)</f>
        <v>1251.2</v>
      </c>
    </row>
    <row r="18" spans="1:7" ht="67.5" x14ac:dyDescent="0.25">
      <c r="A18" s="12"/>
      <c r="B18" s="12"/>
      <c r="C18" s="12"/>
      <c r="D18" s="13" t="s">
        <v>38</v>
      </c>
      <c r="E18" s="12"/>
      <c r="F18" s="12"/>
      <c r="G18" s="12"/>
    </row>
    <row r="19" spans="1:7" ht="22.5" x14ac:dyDescent="0.25">
      <c r="A19" s="8" t="s">
        <v>39</v>
      </c>
      <c r="B19" s="9" t="s">
        <v>14</v>
      </c>
      <c r="C19" s="9" t="s">
        <v>22</v>
      </c>
      <c r="D19" s="13" t="s">
        <v>40</v>
      </c>
      <c r="E19" s="10">
        <v>160</v>
      </c>
      <c r="F19" s="10">
        <v>5.14</v>
      </c>
      <c r="G19" s="11">
        <f>ROUND(E19*F19,2)</f>
        <v>822.4</v>
      </c>
    </row>
    <row r="20" spans="1:7" ht="56.25" x14ac:dyDescent="0.25">
      <c r="A20" s="12"/>
      <c r="B20" s="12"/>
      <c r="C20" s="12"/>
      <c r="D20" s="13" t="s">
        <v>41</v>
      </c>
      <c r="E20" s="12"/>
      <c r="F20" s="12"/>
      <c r="G20" s="12"/>
    </row>
    <row r="21" spans="1:7" x14ac:dyDescent="0.25">
      <c r="A21" s="12"/>
      <c r="B21" s="12"/>
      <c r="C21" s="12"/>
      <c r="D21" s="19" t="s">
        <v>42</v>
      </c>
      <c r="E21" s="14">
        <v>1</v>
      </c>
      <c r="F21" s="15">
        <f>G5+G7+G9+G11+G13+G15+G17+G19</f>
        <v>9226.2000000000007</v>
      </c>
      <c r="G21" s="15">
        <f>ROUND(E21*F21,2)</f>
        <v>9226.2000000000007</v>
      </c>
    </row>
    <row r="22" spans="1:7" ht="0.95" customHeight="1" x14ac:dyDescent="0.25">
      <c r="A22" s="16"/>
      <c r="B22" s="16"/>
      <c r="C22" s="16"/>
      <c r="D22" s="20"/>
      <c r="E22" s="16"/>
      <c r="F22" s="16"/>
      <c r="G22" s="16"/>
    </row>
    <row r="23" spans="1:7" x14ac:dyDescent="0.25">
      <c r="A23" s="5" t="s">
        <v>43</v>
      </c>
      <c r="B23" s="5" t="s">
        <v>10</v>
      </c>
      <c r="C23" s="5" t="s">
        <v>11</v>
      </c>
      <c r="D23" s="18" t="s">
        <v>44</v>
      </c>
      <c r="E23" s="6">
        <f>E32</f>
        <v>1</v>
      </c>
      <c r="F23" s="7">
        <f>F32</f>
        <v>176166.29</v>
      </c>
      <c r="G23" s="7">
        <f>G32</f>
        <v>176166.29</v>
      </c>
    </row>
    <row r="24" spans="1:7" ht="22.5" x14ac:dyDescent="0.25">
      <c r="A24" s="8" t="s">
        <v>45</v>
      </c>
      <c r="B24" s="9" t="s">
        <v>14</v>
      </c>
      <c r="C24" s="9" t="s">
        <v>15</v>
      </c>
      <c r="D24" s="13" t="s">
        <v>46</v>
      </c>
      <c r="E24" s="10">
        <v>54</v>
      </c>
      <c r="F24" s="10">
        <v>10.5</v>
      </c>
      <c r="G24" s="11">
        <f>ROUND(E24*F24,2)</f>
        <v>567</v>
      </c>
    </row>
    <row r="25" spans="1:7" ht="56.25" x14ac:dyDescent="0.25">
      <c r="A25" s="12"/>
      <c r="B25" s="12"/>
      <c r="C25" s="12"/>
      <c r="D25" s="13" t="s">
        <v>47</v>
      </c>
      <c r="E25" s="12"/>
      <c r="F25" s="12"/>
      <c r="G25" s="12"/>
    </row>
    <row r="26" spans="1:7" x14ac:dyDescent="0.25">
      <c r="A26" s="8" t="s">
        <v>48</v>
      </c>
      <c r="B26" s="9" t="s">
        <v>14</v>
      </c>
      <c r="C26" s="9" t="s">
        <v>15</v>
      </c>
      <c r="D26" s="13" t="s">
        <v>49</v>
      </c>
      <c r="E26" s="10">
        <v>1779.25</v>
      </c>
      <c r="F26" s="10">
        <v>18.47</v>
      </c>
      <c r="G26" s="11">
        <f>ROUND(E26*F26,2)</f>
        <v>32862.75</v>
      </c>
    </row>
    <row r="27" spans="1:7" ht="45" x14ac:dyDescent="0.25">
      <c r="A27" s="12"/>
      <c r="B27" s="12"/>
      <c r="C27" s="12"/>
      <c r="D27" s="13" t="s">
        <v>50</v>
      </c>
      <c r="E27" s="12"/>
      <c r="F27" s="12"/>
      <c r="G27" s="12"/>
    </row>
    <row r="28" spans="1:7" x14ac:dyDescent="0.25">
      <c r="A28" s="8" t="s">
        <v>51</v>
      </c>
      <c r="B28" s="9" t="s">
        <v>14</v>
      </c>
      <c r="C28" s="9" t="s">
        <v>52</v>
      </c>
      <c r="D28" s="13" t="s">
        <v>53</v>
      </c>
      <c r="E28" s="10">
        <v>3591.76</v>
      </c>
      <c r="F28" s="10">
        <v>14.2</v>
      </c>
      <c r="G28" s="11">
        <f>ROUND(E28*F28,2)</f>
        <v>51002.99</v>
      </c>
    </row>
    <row r="29" spans="1:7" ht="101.25" x14ac:dyDescent="0.25">
      <c r="A29" s="12"/>
      <c r="B29" s="12"/>
      <c r="C29" s="12"/>
      <c r="D29" s="13" t="s">
        <v>54</v>
      </c>
      <c r="E29" s="12"/>
      <c r="F29" s="12"/>
      <c r="G29" s="12"/>
    </row>
    <row r="30" spans="1:7" x14ac:dyDescent="0.25">
      <c r="A30" s="8" t="s">
        <v>55</v>
      </c>
      <c r="B30" s="9" t="s">
        <v>14</v>
      </c>
      <c r="C30" s="9" t="s">
        <v>52</v>
      </c>
      <c r="D30" s="13" t="s">
        <v>56</v>
      </c>
      <c r="E30" s="10">
        <v>3591.76</v>
      </c>
      <c r="F30" s="10">
        <v>25.54</v>
      </c>
      <c r="G30" s="11">
        <f>ROUND(E30*F30,2)</f>
        <v>91733.55</v>
      </c>
    </row>
    <row r="31" spans="1:7" ht="45" x14ac:dyDescent="0.25">
      <c r="A31" s="12"/>
      <c r="B31" s="12"/>
      <c r="C31" s="12"/>
      <c r="D31" s="13" t="s">
        <v>57</v>
      </c>
      <c r="E31" s="12"/>
      <c r="F31" s="12"/>
      <c r="G31" s="12"/>
    </row>
    <row r="32" spans="1:7" x14ac:dyDescent="0.25">
      <c r="A32" s="12"/>
      <c r="B32" s="12"/>
      <c r="C32" s="12"/>
      <c r="D32" s="19" t="s">
        <v>58</v>
      </c>
      <c r="E32" s="14">
        <v>1</v>
      </c>
      <c r="F32" s="15">
        <f>G24+G26+G28+G30</f>
        <v>176166.29</v>
      </c>
      <c r="G32" s="15">
        <f>ROUND(E32*F32,2)</f>
        <v>176166.29</v>
      </c>
    </row>
    <row r="33" spans="1:7" ht="0.95" customHeight="1" x14ac:dyDescent="0.25">
      <c r="A33" s="16"/>
      <c r="B33" s="16"/>
      <c r="C33" s="16"/>
      <c r="D33" s="20"/>
      <c r="E33" s="16"/>
      <c r="F33" s="16"/>
      <c r="G33" s="16"/>
    </row>
    <row r="34" spans="1:7" x14ac:dyDescent="0.25">
      <c r="A34" s="5" t="s">
        <v>59</v>
      </c>
      <c r="B34" s="5" t="s">
        <v>10</v>
      </c>
      <c r="C34" s="5" t="s">
        <v>11</v>
      </c>
      <c r="D34" s="18" t="s">
        <v>60</v>
      </c>
      <c r="E34" s="6">
        <f>E53</f>
        <v>1</v>
      </c>
      <c r="F34" s="7">
        <f>F53</f>
        <v>116388.58</v>
      </c>
      <c r="G34" s="7">
        <f>G53</f>
        <v>116388.58</v>
      </c>
    </row>
    <row r="35" spans="1:7" ht="22.5" x14ac:dyDescent="0.25">
      <c r="A35" s="8" t="s">
        <v>61</v>
      </c>
      <c r="B35" s="9" t="s">
        <v>14</v>
      </c>
      <c r="C35" s="9" t="s">
        <v>62</v>
      </c>
      <c r="D35" s="13" t="s">
        <v>63</v>
      </c>
      <c r="E35" s="10">
        <v>11</v>
      </c>
      <c r="F35" s="10">
        <v>279.3</v>
      </c>
      <c r="G35" s="11">
        <f>ROUND(E35*F35,2)</f>
        <v>3072.3</v>
      </c>
    </row>
    <row r="36" spans="1:7" ht="146.25" x14ac:dyDescent="0.25">
      <c r="A36" s="12"/>
      <c r="B36" s="12"/>
      <c r="C36" s="12"/>
      <c r="D36" s="13" t="s">
        <v>64</v>
      </c>
      <c r="E36" s="12"/>
      <c r="F36" s="12"/>
      <c r="G36" s="12"/>
    </row>
    <row r="37" spans="1:7" ht="22.5" x14ac:dyDescent="0.25">
      <c r="A37" s="8" t="s">
        <v>65</v>
      </c>
      <c r="B37" s="9" t="s">
        <v>14</v>
      </c>
      <c r="C37" s="9" t="s">
        <v>22</v>
      </c>
      <c r="D37" s="13" t="s">
        <v>66</v>
      </c>
      <c r="E37" s="10">
        <v>45.79</v>
      </c>
      <c r="F37" s="10">
        <v>301.07</v>
      </c>
      <c r="G37" s="11">
        <f>ROUND(E37*F37,2)</f>
        <v>13786</v>
      </c>
    </row>
    <row r="38" spans="1:7" ht="101.25" x14ac:dyDescent="0.25">
      <c r="A38" s="12"/>
      <c r="B38" s="12"/>
      <c r="C38" s="12"/>
      <c r="D38" s="13" t="s">
        <v>67</v>
      </c>
      <c r="E38" s="12"/>
      <c r="F38" s="12"/>
      <c r="G38" s="12"/>
    </row>
    <row r="39" spans="1:7" ht="22.5" x14ac:dyDescent="0.25">
      <c r="A39" s="8" t="s">
        <v>68</v>
      </c>
      <c r="B39" s="9" t="s">
        <v>14</v>
      </c>
      <c r="C39" s="9" t="s">
        <v>62</v>
      </c>
      <c r="D39" s="13" t="s">
        <v>69</v>
      </c>
      <c r="E39" s="10">
        <v>1</v>
      </c>
      <c r="F39" s="10">
        <v>545.44000000000005</v>
      </c>
      <c r="G39" s="11">
        <f>ROUND(E39*F39,2)</f>
        <v>545.44000000000005</v>
      </c>
    </row>
    <row r="40" spans="1:7" ht="112.5" x14ac:dyDescent="0.25">
      <c r="A40" s="12"/>
      <c r="B40" s="12"/>
      <c r="C40" s="12"/>
      <c r="D40" s="13" t="s">
        <v>70</v>
      </c>
      <c r="E40" s="12"/>
      <c r="F40" s="12"/>
      <c r="G40" s="12"/>
    </row>
    <row r="41" spans="1:7" ht="22.5" x14ac:dyDescent="0.25">
      <c r="A41" s="8" t="s">
        <v>71</v>
      </c>
      <c r="B41" s="9" t="s">
        <v>14</v>
      </c>
      <c r="C41" s="9" t="s">
        <v>22</v>
      </c>
      <c r="D41" s="13" t="s">
        <v>72</v>
      </c>
      <c r="E41" s="10">
        <v>146</v>
      </c>
      <c r="F41" s="10">
        <v>45.44</v>
      </c>
      <c r="G41" s="11">
        <f>ROUND(E41*F41,2)</f>
        <v>6634.24</v>
      </c>
    </row>
    <row r="42" spans="1:7" ht="123.75" x14ac:dyDescent="0.25">
      <c r="A42" s="12"/>
      <c r="B42" s="12"/>
      <c r="C42" s="12"/>
      <c r="D42" s="13" t="s">
        <v>73</v>
      </c>
      <c r="E42" s="12"/>
      <c r="F42" s="12"/>
      <c r="G42" s="12"/>
    </row>
    <row r="43" spans="1:7" ht="22.5" x14ac:dyDescent="0.25">
      <c r="A43" s="8" t="s">
        <v>74</v>
      </c>
      <c r="B43" s="9" t="s">
        <v>14</v>
      </c>
      <c r="C43" s="9" t="s">
        <v>22</v>
      </c>
      <c r="D43" s="13" t="s">
        <v>75</v>
      </c>
      <c r="E43" s="10">
        <v>66.599999999999994</v>
      </c>
      <c r="F43" s="10">
        <v>99.08</v>
      </c>
      <c r="G43" s="11">
        <f>ROUND(E43*F43,2)</f>
        <v>6598.73</v>
      </c>
    </row>
    <row r="44" spans="1:7" ht="146.25" x14ac:dyDescent="0.25">
      <c r="A44" s="12"/>
      <c r="B44" s="12"/>
      <c r="C44" s="12"/>
      <c r="D44" s="13" t="s">
        <v>76</v>
      </c>
      <c r="E44" s="12"/>
      <c r="F44" s="12"/>
      <c r="G44" s="12"/>
    </row>
    <row r="45" spans="1:7" x14ac:dyDescent="0.25">
      <c r="A45" s="8" t="s">
        <v>77</v>
      </c>
      <c r="B45" s="9" t="s">
        <v>14</v>
      </c>
      <c r="C45" s="9" t="s">
        <v>22</v>
      </c>
      <c r="D45" s="13" t="s">
        <v>78</v>
      </c>
      <c r="E45" s="10">
        <v>343</v>
      </c>
      <c r="F45" s="10">
        <v>229.76</v>
      </c>
      <c r="G45" s="11">
        <f>ROUND(E45*F45,2)</f>
        <v>78807.679999999993</v>
      </c>
    </row>
    <row r="46" spans="1:7" ht="101.25" x14ac:dyDescent="0.25">
      <c r="A46" s="12"/>
      <c r="B46" s="12"/>
      <c r="C46" s="12"/>
      <c r="D46" s="13" t="s">
        <v>79</v>
      </c>
      <c r="E46" s="12"/>
      <c r="F46" s="12"/>
      <c r="G46" s="12"/>
    </row>
    <row r="47" spans="1:7" ht="22.5" x14ac:dyDescent="0.25">
      <c r="A47" s="8" t="s">
        <v>80</v>
      </c>
      <c r="B47" s="9" t="s">
        <v>14</v>
      </c>
      <c r="C47" s="9" t="s">
        <v>62</v>
      </c>
      <c r="D47" s="13" t="s">
        <v>81</v>
      </c>
      <c r="E47" s="10">
        <v>10</v>
      </c>
      <c r="F47" s="10">
        <v>136.13999999999999</v>
      </c>
      <c r="G47" s="11">
        <f>ROUND(E47*F47,2)</f>
        <v>1361.4</v>
      </c>
    </row>
    <row r="48" spans="1:7" ht="78.75" x14ac:dyDescent="0.25">
      <c r="A48" s="12"/>
      <c r="B48" s="12"/>
      <c r="C48" s="12"/>
      <c r="D48" s="13" t="s">
        <v>82</v>
      </c>
      <c r="E48" s="12"/>
      <c r="F48" s="12"/>
      <c r="G48" s="12"/>
    </row>
    <row r="49" spans="1:7" ht="22.5" x14ac:dyDescent="0.25">
      <c r="A49" s="8" t="s">
        <v>83</v>
      </c>
      <c r="B49" s="9" t="s">
        <v>14</v>
      </c>
      <c r="C49" s="9" t="s">
        <v>62</v>
      </c>
      <c r="D49" s="13" t="s">
        <v>84</v>
      </c>
      <c r="E49" s="10">
        <v>7</v>
      </c>
      <c r="F49" s="10">
        <v>733.77</v>
      </c>
      <c r="G49" s="11">
        <f>ROUND(E49*F49,2)</f>
        <v>5136.3900000000003</v>
      </c>
    </row>
    <row r="50" spans="1:7" ht="135" x14ac:dyDescent="0.25">
      <c r="A50" s="12"/>
      <c r="B50" s="12"/>
      <c r="C50" s="12"/>
      <c r="D50" s="13" t="s">
        <v>85</v>
      </c>
      <c r="E50" s="12"/>
      <c r="F50" s="12"/>
      <c r="G50" s="12"/>
    </row>
    <row r="51" spans="1:7" ht="22.5" x14ac:dyDescent="0.25">
      <c r="A51" s="8" t="s">
        <v>86</v>
      </c>
      <c r="B51" s="9" t="s">
        <v>14</v>
      </c>
      <c r="C51" s="9" t="s">
        <v>26</v>
      </c>
      <c r="D51" s="13" t="s">
        <v>87</v>
      </c>
      <c r="E51" s="10">
        <v>4.8</v>
      </c>
      <c r="F51" s="10">
        <v>93</v>
      </c>
      <c r="G51" s="11">
        <f>ROUND(E51*F51,2)</f>
        <v>446.4</v>
      </c>
    </row>
    <row r="52" spans="1:7" ht="78.75" x14ac:dyDescent="0.25">
      <c r="A52" s="12"/>
      <c r="B52" s="12"/>
      <c r="C52" s="12"/>
      <c r="D52" s="13" t="s">
        <v>88</v>
      </c>
      <c r="E52" s="12"/>
      <c r="F52" s="12"/>
      <c r="G52" s="12"/>
    </row>
    <row r="53" spans="1:7" x14ac:dyDescent="0.25">
      <c r="A53" s="12"/>
      <c r="B53" s="12"/>
      <c r="C53" s="12"/>
      <c r="D53" s="19" t="s">
        <v>89</v>
      </c>
      <c r="E53" s="14">
        <v>1</v>
      </c>
      <c r="F53" s="15">
        <f>G35+G37+G39+G41+G43+G45+G47+G49+G51</f>
        <v>116388.58</v>
      </c>
      <c r="G53" s="15">
        <f>ROUND(E53*F53,2)</f>
        <v>116388.58</v>
      </c>
    </row>
    <row r="54" spans="1:7" ht="0.95" customHeight="1" x14ac:dyDescent="0.25">
      <c r="A54" s="16"/>
      <c r="B54" s="16"/>
      <c r="C54" s="16"/>
      <c r="D54" s="20"/>
      <c r="E54" s="16"/>
      <c r="F54" s="16"/>
      <c r="G54" s="16"/>
    </row>
    <row r="55" spans="1:7" x14ac:dyDescent="0.25">
      <c r="A55" s="5" t="s">
        <v>90</v>
      </c>
      <c r="B55" s="5" t="s">
        <v>10</v>
      </c>
      <c r="C55" s="5" t="s">
        <v>11</v>
      </c>
      <c r="D55" s="18" t="s">
        <v>91</v>
      </c>
      <c r="E55" s="6">
        <f>E68</f>
        <v>1</v>
      </c>
      <c r="F55" s="7">
        <f>F68</f>
        <v>36905.39</v>
      </c>
      <c r="G55" s="7">
        <f>G68</f>
        <v>36905.39</v>
      </c>
    </row>
    <row r="56" spans="1:7" ht="22.5" x14ac:dyDescent="0.25">
      <c r="A56" s="8" t="s">
        <v>74</v>
      </c>
      <c r="B56" s="9" t="s">
        <v>14</v>
      </c>
      <c r="C56" s="9" t="s">
        <v>22</v>
      </c>
      <c r="D56" s="13" t="s">
        <v>75</v>
      </c>
      <c r="E56" s="10">
        <v>122</v>
      </c>
      <c r="F56" s="10">
        <v>99.08</v>
      </c>
      <c r="G56" s="11">
        <f>ROUND(E56*F56,2)</f>
        <v>12087.76</v>
      </c>
    </row>
    <row r="57" spans="1:7" ht="146.25" x14ac:dyDescent="0.25">
      <c r="A57" s="12"/>
      <c r="B57" s="12"/>
      <c r="C57" s="12"/>
      <c r="D57" s="13" t="s">
        <v>76</v>
      </c>
      <c r="E57" s="12"/>
      <c r="F57" s="12"/>
      <c r="G57" s="12"/>
    </row>
    <row r="58" spans="1:7" ht="22.5" x14ac:dyDescent="0.25">
      <c r="A58" s="8" t="s">
        <v>92</v>
      </c>
      <c r="B58" s="9" t="s">
        <v>14</v>
      </c>
      <c r="C58" s="9" t="s">
        <v>62</v>
      </c>
      <c r="D58" s="13" t="s">
        <v>93</v>
      </c>
      <c r="E58" s="10">
        <v>0</v>
      </c>
      <c r="F58" s="10">
        <v>157.5</v>
      </c>
      <c r="G58" s="11">
        <f>ROUND(E58*F58,2)</f>
        <v>0</v>
      </c>
    </row>
    <row r="59" spans="1:7" ht="135" x14ac:dyDescent="0.25">
      <c r="A59" s="12"/>
      <c r="B59" s="12"/>
      <c r="C59" s="12"/>
      <c r="D59" s="13" t="s">
        <v>94</v>
      </c>
      <c r="E59" s="12"/>
      <c r="F59" s="12"/>
      <c r="G59" s="12"/>
    </row>
    <row r="60" spans="1:7" ht="22.5" x14ac:dyDescent="0.25">
      <c r="A60" s="8" t="s">
        <v>95</v>
      </c>
      <c r="B60" s="9" t="s">
        <v>14</v>
      </c>
      <c r="C60" s="9" t="s">
        <v>22</v>
      </c>
      <c r="D60" s="13" t="s">
        <v>96</v>
      </c>
      <c r="E60" s="10">
        <v>35.54</v>
      </c>
      <c r="F60" s="10">
        <v>685.36</v>
      </c>
      <c r="G60" s="11">
        <f>ROUND(E60*F60,2)</f>
        <v>24357.69</v>
      </c>
    </row>
    <row r="61" spans="1:7" ht="191.25" x14ac:dyDescent="0.25">
      <c r="A61" s="12"/>
      <c r="B61" s="12"/>
      <c r="C61" s="12"/>
      <c r="D61" s="13" t="s">
        <v>97</v>
      </c>
      <c r="E61" s="12"/>
      <c r="F61" s="12"/>
      <c r="G61" s="12"/>
    </row>
    <row r="62" spans="1:7" ht="22.5" x14ac:dyDescent="0.25">
      <c r="A62" s="8" t="s">
        <v>61</v>
      </c>
      <c r="B62" s="9" t="s">
        <v>14</v>
      </c>
      <c r="C62" s="9" t="s">
        <v>62</v>
      </c>
      <c r="D62" s="13" t="s">
        <v>63</v>
      </c>
      <c r="E62" s="10">
        <v>1</v>
      </c>
      <c r="F62" s="10">
        <v>279.3</v>
      </c>
      <c r="G62" s="11">
        <f>ROUND(E62*F62,2)</f>
        <v>279.3</v>
      </c>
    </row>
    <row r="63" spans="1:7" ht="146.25" x14ac:dyDescent="0.25">
      <c r="A63" s="12"/>
      <c r="B63" s="12"/>
      <c r="C63" s="12"/>
      <c r="D63" s="13" t="s">
        <v>64</v>
      </c>
      <c r="E63" s="12"/>
      <c r="F63" s="12"/>
      <c r="G63" s="12"/>
    </row>
    <row r="64" spans="1:7" ht="22.5" x14ac:dyDescent="0.25">
      <c r="A64" s="8" t="s">
        <v>65</v>
      </c>
      <c r="B64" s="9" t="s">
        <v>14</v>
      </c>
      <c r="C64" s="9" t="s">
        <v>22</v>
      </c>
      <c r="D64" s="13" t="s">
        <v>66</v>
      </c>
      <c r="E64" s="10">
        <v>0.6</v>
      </c>
      <c r="F64" s="10">
        <v>301.07</v>
      </c>
      <c r="G64" s="11">
        <f>ROUND(E64*F64,2)</f>
        <v>180.64</v>
      </c>
    </row>
    <row r="65" spans="1:7" ht="101.25" x14ac:dyDescent="0.25">
      <c r="A65" s="12"/>
      <c r="B65" s="12"/>
      <c r="C65" s="12"/>
      <c r="D65" s="13" t="s">
        <v>67</v>
      </c>
      <c r="E65" s="12"/>
      <c r="F65" s="12"/>
      <c r="G65" s="12"/>
    </row>
    <row r="66" spans="1:7" ht="22.5" x14ac:dyDescent="0.25">
      <c r="A66" s="8" t="s">
        <v>98</v>
      </c>
      <c r="B66" s="9" t="s">
        <v>14</v>
      </c>
      <c r="C66" s="9" t="s">
        <v>99</v>
      </c>
      <c r="D66" s="13" t="s">
        <v>100</v>
      </c>
      <c r="E66" s="10">
        <v>0</v>
      </c>
      <c r="F66" s="10">
        <v>0</v>
      </c>
      <c r="G66" s="11">
        <f>ROUND(E66*F66,2)</f>
        <v>0</v>
      </c>
    </row>
    <row r="67" spans="1:7" ht="157.5" x14ac:dyDescent="0.25">
      <c r="A67" s="12"/>
      <c r="B67" s="12"/>
      <c r="C67" s="12"/>
      <c r="D67" s="13" t="s">
        <v>101</v>
      </c>
      <c r="E67" s="12"/>
      <c r="F67" s="12"/>
      <c r="G67" s="12"/>
    </row>
    <row r="68" spans="1:7" x14ac:dyDescent="0.25">
      <c r="A68" s="12"/>
      <c r="B68" s="12"/>
      <c r="C68" s="12"/>
      <c r="D68" s="19" t="s">
        <v>102</v>
      </c>
      <c r="E68" s="14">
        <v>1</v>
      </c>
      <c r="F68" s="15">
        <f>G56+G58+G60+G62+G64+G66</f>
        <v>36905.39</v>
      </c>
      <c r="G68" s="15">
        <f>ROUND(E68*F68,2)</f>
        <v>36905.39</v>
      </c>
    </row>
    <row r="69" spans="1:7" ht="0.95" customHeight="1" x14ac:dyDescent="0.25">
      <c r="A69" s="16"/>
      <c r="B69" s="16"/>
      <c r="C69" s="16"/>
      <c r="D69" s="20"/>
      <c r="E69" s="16"/>
      <c r="F69" s="16"/>
      <c r="G69" s="16"/>
    </row>
    <row r="70" spans="1:7" x14ac:dyDescent="0.25">
      <c r="A70" s="5" t="s">
        <v>103</v>
      </c>
      <c r="B70" s="5" t="s">
        <v>10</v>
      </c>
      <c r="C70" s="5" t="s">
        <v>11</v>
      </c>
      <c r="D70" s="18" t="s">
        <v>104</v>
      </c>
      <c r="E70" s="6">
        <f>E81</f>
        <v>1</v>
      </c>
      <c r="F70" s="7">
        <f>F81</f>
        <v>15111.59</v>
      </c>
      <c r="G70" s="7">
        <f>G81</f>
        <v>15111.59</v>
      </c>
    </row>
    <row r="71" spans="1:7" ht="22.5" x14ac:dyDescent="0.25">
      <c r="A71" s="8" t="s">
        <v>105</v>
      </c>
      <c r="B71" s="9" t="s">
        <v>14</v>
      </c>
      <c r="C71" s="9" t="s">
        <v>26</v>
      </c>
      <c r="D71" s="13" t="s">
        <v>106</v>
      </c>
      <c r="E71" s="10">
        <v>0.64</v>
      </c>
      <c r="F71" s="10">
        <v>93</v>
      </c>
      <c r="G71" s="11">
        <f>ROUND(E71*F71,2)</f>
        <v>59.52</v>
      </c>
    </row>
    <row r="72" spans="1:7" ht="78.75" x14ac:dyDescent="0.25">
      <c r="A72" s="12"/>
      <c r="B72" s="12"/>
      <c r="C72" s="12"/>
      <c r="D72" s="13" t="s">
        <v>107</v>
      </c>
      <c r="E72" s="12"/>
      <c r="F72" s="12"/>
      <c r="G72" s="12"/>
    </row>
    <row r="73" spans="1:7" ht="22.5" x14ac:dyDescent="0.25">
      <c r="A73" s="8" t="s">
        <v>108</v>
      </c>
      <c r="B73" s="9" t="s">
        <v>14</v>
      </c>
      <c r="C73" s="9" t="s">
        <v>26</v>
      </c>
      <c r="D73" s="13" t="s">
        <v>109</v>
      </c>
      <c r="E73" s="10">
        <v>13.63</v>
      </c>
      <c r="F73" s="10">
        <v>220.67</v>
      </c>
      <c r="G73" s="11">
        <f>ROUND(E73*F73,2)</f>
        <v>3007.73</v>
      </c>
    </row>
    <row r="74" spans="1:7" ht="78.75" x14ac:dyDescent="0.25">
      <c r="A74" s="12"/>
      <c r="B74" s="12"/>
      <c r="C74" s="12"/>
      <c r="D74" s="13" t="s">
        <v>110</v>
      </c>
      <c r="E74" s="12"/>
      <c r="F74" s="12"/>
      <c r="G74" s="12"/>
    </row>
    <row r="75" spans="1:7" ht="22.5" x14ac:dyDescent="0.25">
      <c r="A75" s="8" t="s">
        <v>111</v>
      </c>
      <c r="B75" s="9" t="s">
        <v>14</v>
      </c>
      <c r="C75" s="9" t="s">
        <v>112</v>
      </c>
      <c r="D75" s="13" t="s">
        <v>113</v>
      </c>
      <c r="E75" s="10">
        <v>430.12</v>
      </c>
      <c r="F75" s="10">
        <v>1.24</v>
      </c>
      <c r="G75" s="11">
        <f>ROUND(E75*F75,2)</f>
        <v>533.35</v>
      </c>
    </row>
    <row r="76" spans="1:7" ht="45" x14ac:dyDescent="0.25">
      <c r="A76" s="12"/>
      <c r="B76" s="12"/>
      <c r="C76" s="12"/>
      <c r="D76" s="13" t="s">
        <v>114</v>
      </c>
      <c r="E76" s="12"/>
      <c r="F76" s="12"/>
      <c r="G76" s="12"/>
    </row>
    <row r="77" spans="1:7" ht="22.5" x14ac:dyDescent="0.25">
      <c r="A77" s="8" t="s">
        <v>115</v>
      </c>
      <c r="B77" s="9" t="s">
        <v>14</v>
      </c>
      <c r="C77" s="9" t="s">
        <v>52</v>
      </c>
      <c r="D77" s="13" t="s">
        <v>116</v>
      </c>
      <c r="E77" s="10">
        <v>4.1100000000000003</v>
      </c>
      <c r="F77" s="10">
        <v>381.02</v>
      </c>
      <c r="G77" s="11">
        <f>ROUND(E77*F77,2)</f>
        <v>1565.99</v>
      </c>
    </row>
    <row r="78" spans="1:7" ht="67.5" x14ac:dyDescent="0.25">
      <c r="A78" s="12"/>
      <c r="B78" s="12"/>
      <c r="C78" s="12"/>
      <c r="D78" s="13" t="s">
        <v>117</v>
      </c>
      <c r="E78" s="12"/>
      <c r="F78" s="12"/>
      <c r="G78" s="12"/>
    </row>
    <row r="79" spans="1:7" ht="22.5" x14ac:dyDescent="0.25">
      <c r="A79" s="8" t="s">
        <v>118</v>
      </c>
      <c r="B79" s="9" t="s">
        <v>14</v>
      </c>
      <c r="C79" s="9" t="s">
        <v>22</v>
      </c>
      <c r="D79" s="13" t="s">
        <v>119</v>
      </c>
      <c r="E79" s="10">
        <v>1</v>
      </c>
      <c r="F79" s="10">
        <v>9945</v>
      </c>
      <c r="G79" s="11">
        <f>ROUND(E79*F79,2)</f>
        <v>9945</v>
      </c>
    </row>
    <row r="80" spans="1:7" ht="303.75" x14ac:dyDescent="0.25">
      <c r="A80" s="12"/>
      <c r="B80" s="12"/>
      <c r="C80" s="12"/>
      <c r="D80" s="13" t="s">
        <v>120</v>
      </c>
      <c r="E80" s="12"/>
      <c r="F80" s="12"/>
      <c r="G80" s="12"/>
    </row>
    <row r="81" spans="1:7" x14ac:dyDescent="0.25">
      <c r="A81" s="12"/>
      <c r="B81" s="12"/>
      <c r="C81" s="12"/>
      <c r="D81" s="19" t="s">
        <v>121</v>
      </c>
      <c r="E81" s="14">
        <v>1</v>
      </c>
      <c r="F81" s="15">
        <f>G71+G73+G75+G77+G79</f>
        <v>15111.59</v>
      </c>
      <c r="G81" s="15">
        <f>ROUND(E81*F81,2)</f>
        <v>15111.59</v>
      </c>
    </row>
    <row r="82" spans="1:7" ht="0.95" customHeight="1" x14ac:dyDescent="0.25">
      <c r="A82" s="16"/>
      <c r="B82" s="16"/>
      <c r="C82" s="16"/>
      <c r="D82" s="20"/>
      <c r="E82" s="16"/>
      <c r="F82" s="16"/>
      <c r="G82" s="16"/>
    </row>
    <row r="83" spans="1:7" x14ac:dyDescent="0.25">
      <c r="A83" s="5" t="s">
        <v>122</v>
      </c>
      <c r="B83" s="5" t="s">
        <v>10</v>
      </c>
      <c r="C83" s="5" t="s">
        <v>11</v>
      </c>
      <c r="D83" s="18" t="s">
        <v>123</v>
      </c>
      <c r="E83" s="6">
        <f>E88</f>
        <v>1</v>
      </c>
      <c r="F83" s="7">
        <f>F88</f>
        <v>9560</v>
      </c>
      <c r="G83" s="7">
        <f>G88</f>
        <v>9560</v>
      </c>
    </row>
    <row r="84" spans="1:7" ht="22.5" x14ac:dyDescent="0.25">
      <c r="A84" s="8" t="s">
        <v>124</v>
      </c>
      <c r="B84" s="9" t="s">
        <v>14</v>
      </c>
      <c r="C84" s="9" t="s">
        <v>22</v>
      </c>
      <c r="D84" s="13" t="s">
        <v>125</v>
      </c>
      <c r="E84" s="10">
        <v>160</v>
      </c>
      <c r="F84" s="10">
        <v>25.32</v>
      </c>
      <c r="G84" s="11">
        <f>ROUND(E84*F84,2)</f>
        <v>4051.2</v>
      </c>
    </row>
    <row r="85" spans="1:7" ht="67.5" x14ac:dyDescent="0.25">
      <c r="A85" s="12"/>
      <c r="B85" s="12"/>
      <c r="C85" s="12"/>
      <c r="D85" s="13" t="s">
        <v>126</v>
      </c>
      <c r="E85" s="12"/>
      <c r="F85" s="12"/>
      <c r="G85" s="12"/>
    </row>
    <row r="86" spans="1:7" x14ac:dyDescent="0.25">
      <c r="A86" s="8" t="s">
        <v>127</v>
      </c>
      <c r="B86" s="9" t="s">
        <v>14</v>
      </c>
      <c r="C86" s="9" t="s">
        <v>15</v>
      </c>
      <c r="D86" s="13" t="s">
        <v>128</v>
      </c>
      <c r="E86" s="10">
        <v>160</v>
      </c>
      <c r="F86" s="10">
        <v>34.43</v>
      </c>
      <c r="G86" s="11">
        <f>ROUND(E86*F86,2)</f>
        <v>5508.8</v>
      </c>
    </row>
    <row r="87" spans="1:7" ht="67.5" x14ac:dyDescent="0.25">
      <c r="A87" s="12"/>
      <c r="B87" s="12"/>
      <c r="C87" s="12"/>
      <c r="D87" s="13" t="s">
        <v>129</v>
      </c>
      <c r="E87" s="12"/>
      <c r="F87" s="12"/>
      <c r="G87" s="12"/>
    </row>
    <row r="88" spans="1:7" x14ac:dyDescent="0.25">
      <c r="A88" s="12"/>
      <c r="B88" s="12"/>
      <c r="C88" s="12"/>
      <c r="D88" s="19" t="s">
        <v>130</v>
      </c>
      <c r="E88" s="14">
        <v>1</v>
      </c>
      <c r="F88" s="15">
        <f>G84+G86</f>
        <v>9560</v>
      </c>
      <c r="G88" s="15">
        <f>ROUND(E88*F88,2)</f>
        <v>9560</v>
      </c>
    </row>
    <row r="89" spans="1:7" ht="0.95" customHeight="1" x14ac:dyDescent="0.25">
      <c r="A89" s="16"/>
      <c r="B89" s="16"/>
      <c r="C89" s="16"/>
      <c r="D89" s="20"/>
      <c r="E89" s="16"/>
      <c r="F89" s="16"/>
      <c r="G89" s="16"/>
    </row>
    <row r="90" spans="1:7" x14ac:dyDescent="0.25">
      <c r="A90" s="5" t="s">
        <v>131</v>
      </c>
      <c r="B90" s="5" t="s">
        <v>10</v>
      </c>
      <c r="C90" s="5" t="s">
        <v>11</v>
      </c>
      <c r="D90" s="18" t="s">
        <v>132</v>
      </c>
      <c r="E90" s="6">
        <f>E99</f>
        <v>1</v>
      </c>
      <c r="F90" s="7">
        <f>F99</f>
        <v>42856.18</v>
      </c>
      <c r="G90" s="7">
        <f>G99</f>
        <v>42856.18</v>
      </c>
    </row>
    <row r="91" spans="1:7" ht="22.5" x14ac:dyDescent="0.25">
      <c r="A91" s="8" t="s">
        <v>133</v>
      </c>
      <c r="B91" s="9" t="s">
        <v>14</v>
      </c>
      <c r="C91" s="9" t="s">
        <v>15</v>
      </c>
      <c r="D91" s="13" t="s">
        <v>134</v>
      </c>
      <c r="E91" s="10">
        <v>971.6</v>
      </c>
      <c r="F91" s="10">
        <v>1.55</v>
      </c>
      <c r="G91" s="11">
        <f>ROUND(E91*F91,2)</f>
        <v>1505.98</v>
      </c>
    </row>
    <row r="92" spans="1:7" ht="67.5" x14ac:dyDescent="0.25">
      <c r="A92" s="12"/>
      <c r="B92" s="12"/>
      <c r="C92" s="12"/>
      <c r="D92" s="13" t="s">
        <v>135</v>
      </c>
      <c r="E92" s="12"/>
      <c r="F92" s="12"/>
      <c r="G92" s="12"/>
    </row>
    <row r="93" spans="1:7" ht="22.5" x14ac:dyDescent="0.25">
      <c r="A93" s="8" t="s">
        <v>136</v>
      </c>
      <c r="B93" s="9" t="s">
        <v>14</v>
      </c>
      <c r="C93" s="9" t="s">
        <v>15</v>
      </c>
      <c r="D93" s="13" t="s">
        <v>137</v>
      </c>
      <c r="E93" s="10">
        <v>3456.85</v>
      </c>
      <c r="F93" s="10">
        <v>1.02</v>
      </c>
      <c r="G93" s="11">
        <f>ROUND(E93*F93,2)</f>
        <v>3525.99</v>
      </c>
    </row>
    <row r="94" spans="1:7" ht="67.5" x14ac:dyDescent="0.25">
      <c r="A94" s="12"/>
      <c r="B94" s="12"/>
      <c r="C94" s="12"/>
      <c r="D94" s="13" t="s">
        <v>138</v>
      </c>
      <c r="E94" s="12"/>
      <c r="F94" s="12"/>
      <c r="G94" s="12"/>
    </row>
    <row r="95" spans="1:7" ht="22.5" x14ac:dyDescent="0.25">
      <c r="A95" s="8" t="s">
        <v>139</v>
      </c>
      <c r="B95" s="9" t="s">
        <v>14</v>
      </c>
      <c r="C95" s="9" t="s">
        <v>140</v>
      </c>
      <c r="D95" s="13" t="s">
        <v>141</v>
      </c>
      <c r="E95" s="10">
        <v>184.22</v>
      </c>
      <c r="F95" s="10">
        <v>70.97</v>
      </c>
      <c r="G95" s="11">
        <f>ROUND(E95*F95,2)</f>
        <v>13074.09</v>
      </c>
    </row>
    <row r="96" spans="1:7" ht="56.25" x14ac:dyDescent="0.25">
      <c r="A96" s="12"/>
      <c r="B96" s="12"/>
      <c r="C96" s="12"/>
      <c r="D96" s="13" t="s">
        <v>142</v>
      </c>
      <c r="E96" s="12"/>
      <c r="F96" s="12"/>
      <c r="G96" s="12"/>
    </row>
    <row r="97" spans="1:7" ht="22.5" x14ac:dyDescent="0.25">
      <c r="A97" s="8" t="s">
        <v>143</v>
      </c>
      <c r="B97" s="9" t="s">
        <v>14</v>
      </c>
      <c r="C97" s="9" t="s">
        <v>140</v>
      </c>
      <c r="D97" s="13" t="s">
        <v>144</v>
      </c>
      <c r="E97" s="10">
        <v>331.86</v>
      </c>
      <c r="F97" s="10">
        <v>74.58</v>
      </c>
      <c r="G97" s="11">
        <f>ROUND(E97*F97,2)</f>
        <v>24750.12</v>
      </c>
    </row>
    <row r="98" spans="1:7" ht="146.25" x14ac:dyDescent="0.25">
      <c r="A98" s="12"/>
      <c r="B98" s="12"/>
      <c r="C98" s="12"/>
      <c r="D98" s="13" t="s">
        <v>145</v>
      </c>
      <c r="E98" s="12"/>
      <c r="F98" s="12"/>
      <c r="G98" s="12"/>
    </row>
    <row r="99" spans="1:7" x14ac:dyDescent="0.25">
      <c r="A99" s="12"/>
      <c r="B99" s="12"/>
      <c r="C99" s="12"/>
      <c r="D99" s="19" t="s">
        <v>146</v>
      </c>
      <c r="E99" s="14">
        <v>1</v>
      </c>
      <c r="F99" s="15">
        <f>G91+G93+G95+G97</f>
        <v>42856.18</v>
      </c>
      <c r="G99" s="15">
        <f>ROUND(E99*F99,2)</f>
        <v>42856.18</v>
      </c>
    </row>
    <row r="100" spans="1:7" ht="0.95" customHeight="1" x14ac:dyDescent="0.25">
      <c r="A100" s="16"/>
      <c r="B100" s="16"/>
      <c r="C100" s="16"/>
      <c r="D100" s="20"/>
      <c r="E100" s="16"/>
      <c r="F100" s="16"/>
      <c r="G100" s="16"/>
    </row>
    <row r="101" spans="1:7" x14ac:dyDescent="0.25">
      <c r="A101" s="5" t="s">
        <v>147</v>
      </c>
      <c r="B101" s="5" t="s">
        <v>10</v>
      </c>
      <c r="C101" s="5" t="s">
        <v>11</v>
      </c>
      <c r="D101" s="18" t="s">
        <v>148</v>
      </c>
      <c r="E101" s="6">
        <f>E114</f>
        <v>1</v>
      </c>
      <c r="F101" s="7">
        <f>F114</f>
        <v>2532.56</v>
      </c>
      <c r="G101" s="7">
        <f>G114</f>
        <v>2532.56</v>
      </c>
    </row>
    <row r="102" spans="1:7" ht="22.5" x14ac:dyDescent="0.25">
      <c r="A102" s="8" t="s">
        <v>149</v>
      </c>
      <c r="B102" s="9" t="s">
        <v>14</v>
      </c>
      <c r="C102" s="9" t="s">
        <v>22</v>
      </c>
      <c r="D102" s="13" t="s">
        <v>150</v>
      </c>
      <c r="E102" s="10">
        <v>1065</v>
      </c>
      <c r="F102" s="10">
        <v>0.66</v>
      </c>
      <c r="G102" s="11">
        <f>ROUND(E102*F102,2)</f>
        <v>702.9</v>
      </c>
    </row>
    <row r="103" spans="1:7" ht="45" x14ac:dyDescent="0.25">
      <c r="A103" s="12"/>
      <c r="B103" s="12"/>
      <c r="C103" s="12"/>
      <c r="D103" s="13" t="s">
        <v>151</v>
      </c>
      <c r="E103" s="12"/>
      <c r="F103" s="12"/>
      <c r="G103" s="12"/>
    </row>
    <row r="104" spans="1:7" ht="22.5" x14ac:dyDescent="0.25">
      <c r="A104" s="8" t="s">
        <v>152</v>
      </c>
      <c r="B104" s="9" t="s">
        <v>14</v>
      </c>
      <c r="C104" s="9" t="s">
        <v>22</v>
      </c>
      <c r="D104" s="13" t="s">
        <v>153</v>
      </c>
      <c r="E104" s="10">
        <v>57</v>
      </c>
      <c r="F104" s="10">
        <v>3.97</v>
      </c>
      <c r="G104" s="11">
        <f>ROUND(E104*F104,2)</f>
        <v>226.29</v>
      </c>
    </row>
    <row r="105" spans="1:7" ht="45" x14ac:dyDescent="0.25">
      <c r="A105" s="12"/>
      <c r="B105" s="12"/>
      <c r="C105" s="12"/>
      <c r="D105" s="13" t="s">
        <v>154</v>
      </c>
      <c r="E105" s="12"/>
      <c r="F105" s="12"/>
      <c r="G105" s="12"/>
    </row>
    <row r="106" spans="1:7" ht="22.5" x14ac:dyDescent="0.25">
      <c r="A106" s="8" t="s">
        <v>155</v>
      </c>
      <c r="B106" s="9" t="s">
        <v>14</v>
      </c>
      <c r="C106" s="9" t="s">
        <v>22</v>
      </c>
      <c r="D106" s="13" t="s">
        <v>156</v>
      </c>
      <c r="E106" s="10">
        <v>180</v>
      </c>
      <c r="F106" s="10">
        <v>4.57</v>
      </c>
      <c r="G106" s="11">
        <f>ROUND(E106*F106,2)</f>
        <v>822.6</v>
      </c>
    </row>
    <row r="107" spans="1:7" ht="45" x14ac:dyDescent="0.25">
      <c r="A107" s="12"/>
      <c r="B107" s="12"/>
      <c r="C107" s="12"/>
      <c r="D107" s="13" t="s">
        <v>157</v>
      </c>
      <c r="E107" s="12"/>
      <c r="F107" s="12"/>
      <c r="G107" s="12"/>
    </row>
    <row r="108" spans="1:7" ht="22.5" x14ac:dyDescent="0.25">
      <c r="A108" s="8" t="s">
        <v>158</v>
      </c>
      <c r="B108" s="9" t="s">
        <v>14</v>
      </c>
      <c r="C108" s="9" t="s">
        <v>62</v>
      </c>
      <c r="D108" s="13" t="s">
        <v>159</v>
      </c>
      <c r="E108" s="10">
        <v>1</v>
      </c>
      <c r="F108" s="10">
        <v>7.77</v>
      </c>
      <c r="G108" s="11">
        <f>ROUND(E108*F108,2)</f>
        <v>7.77</v>
      </c>
    </row>
    <row r="109" spans="1:7" ht="45" x14ac:dyDescent="0.25">
      <c r="A109" s="12"/>
      <c r="B109" s="12"/>
      <c r="C109" s="12"/>
      <c r="D109" s="13" t="s">
        <v>160</v>
      </c>
      <c r="E109" s="12"/>
      <c r="F109" s="12"/>
      <c r="G109" s="12"/>
    </row>
    <row r="110" spans="1:7" ht="22.5" x14ac:dyDescent="0.25">
      <c r="A110" s="8" t="s">
        <v>161</v>
      </c>
      <c r="B110" s="9" t="s">
        <v>14</v>
      </c>
      <c r="C110" s="9" t="s">
        <v>62</v>
      </c>
      <c r="D110" s="13" t="s">
        <v>162</v>
      </c>
      <c r="E110" s="10">
        <v>4</v>
      </c>
      <c r="F110" s="10">
        <v>6.69</v>
      </c>
      <c r="G110" s="11">
        <f>ROUND(E110*F110,2)</f>
        <v>26.76</v>
      </c>
    </row>
    <row r="111" spans="1:7" ht="45" x14ac:dyDescent="0.25">
      <c r="A111" s="12"/>
      <c r="B111" s="12"/>
      <c r="C111" s="12"/>
      <c r="D111" s="13" t="s">
        <v>163</v>
      </c>
      <c r="E111" s="12"/>
      <c r="F111" s="12"/>
      <c r="G111" s="12"/>
    </row>
    <row r="112" spans="1:7" ht="22.5" x14ac:dyDescent="0.25">
      <c r="A112" s="8" t="s">
        <v>164</v>
      </c>
      <c r="B112" s="9" t="s">
        <v>14</v>
      </c>
      <c r="C112" s="9" t="s">
        <v>15</v>
      </c>
      <c r="D112" s="13" t="s">
        <v>165</v>
      </c>
      <c r="E112" s="10">
        <v>70.400000000000006</v>
      </c>
      <c r="F112" s="10">
        <v>10.6</v>
      </c>
      <c r="G112" s="11">
        <f>ROUND(E112*F112,2)</f>
        <v>746.24</v>
      </c>
    </row>
    <row r="113" spans="1:7" ht="33.75" x14ac:dyDescent="0.25">
      <c r="A113" s="12"/>
      <c r="B113" s="12"/>
      <c r="C113" s="12"/>
      <c r="D113" s="13" t="s">
        <v>166</v>
      </c>
      <c r="E113" s="12"/>
      <c r="F113" s="12"/>
      <c r="G113" s="12"/>
    </row>
    <row r="114" spans="1:7" x14ac:dyDescent="0.25">
      <c r="A114" s="12"/>
      <c r="B114" s="12"/>
      <c r="C114" s="12"/>
      <c r="D114" s="19" t="s">
        <v>167</v>
      </c>
      <c r="E114" s="14">
        <v>1</v>
      </c>
      <c r="F114" s="15">
        <f>G102+G104+G106+G108+G110+G112</f>
        <v>2532.56</v>
      </c>
      <c r="G114" s="15">
        <f>ROUND(E114*F114,2)</f>
        <v>2532.56</v>
      </c>
    </row>
    <row r="115" spans="1:7" ht="0.95" customHeight="1" x14ac:dyDescent="0.25">
      <c r="A115" s="16"/>
      <c r="B115" s="16"/>
      <c r="C115" s="16"/>
      <c r="D115" s="20"/>
      <c r="E115" s="16"/>
      <c r="F115" s="16"/>
      <c r="G115" s="16"/>
    </row>
    <row r="116" spans="1:7" x14ac:dyDescent="0.25">
      <c r="A116" s="5" t="s">
        <v>168</v>
      </c>
      <c r="B116" s="5" t="s">
        <v>10</v>
      </c>
      <c r="C116" s="5" t="s">
        <v>11</v>
      </c>
      <c r="D116" s="18" t="s">
        <v>169</v>
      </c>
      <c r="E116" s="6">
        <f>E119</f>
        <v>1</v>
      </c>
      <c r="F116" s="7">
        <f>F119</f>
        <v>25000</v>
      </c>
      <c r="G116" s="7">
        <f>G119</f>
        <v>25000</v>
      </c>
    </row>
    <row r="117" spans="1:7" ht="22.5" x14ac:dyDescent="0.25">
      <c r="A117" s="8" t="s">
        <v>170</v>
      </c>
      <c r="B117" s="9" t="s">
        <v>14</v>
      </c>
      <c r="C117" s="9" t="s">
        <v>171</v>
      </c>
      <c r="D117" s="13" t="s">
        <v>172</v>
      </c>
      <c r="E117" s="10">
        <v>1</v>
      </c>
      <c r="F117" s="10">
        <v>25000</v>
      </c>
      <c r="G117" s="11">
        <f>ROUND(E117*F117,2)</f>
        <v>25000</v>
      </c>
    </row>
    <row r="118" spans="1:7" ht="56.25" x14ac:dyDescent="0.25">
      <c r="A118" s="12"/>
      <c r="B118" s="12"/>
      <c r="C118" s="12"/>
      <c r="D118" s="13" t="s">
        <v>173</v>
      </c>
      <c r="E118" s="12"/>
      <c r="F118" s="12"/>
      <c r="G118" s="12"/>
    </row>
    <row r="119" spans="1:7" x14ac:dyDescent="0.25">
      <c r="A119" s="12"/>
      <c r="B119" s="12"/>
      <c r="C119" s="12"/>
      <c r="D119" s="19" t="s">
        <v>174</v>
      </c>
      <c r="E119" s="14">
        <v>1</v>
      </c>
      <c r="F119" s="15">
        <f>G117</f>
        <v>25000</v>
      </c>
      <c r="G119" s="15">
        <f>ROUND(E119*F119,2)</f>
        <v>25000</v>
      </c>
    </row>
    <row r="120" spans="1:7" ht="0.95" customHeight="1" x14ac:dyDescent="0.25">
      <c r="A120" s="16"/>
      <c r="B120" s="16"/>
      <c r="C120" s="16"/>
      <c r="D120" s="20"/>
      <c r="E120" s="16"/>
      <c r="F120" s="16"/>
      <c r="G120" s="16"/>
    </row>
    <row r="121" spans="1:7" x14ac:dyDescent="0.25">
      <c r="A121" s="5" t="s">
        <v>175</v>
      </c>
      <c r="B121" s="5" t="s">
        <v>10</v>
      </c>
      <c r="C121" s="5" t="s">
        <v>11</v>
      </c>
      <c r="D121" s="18" t="s">
        <v>176</v>
      </c>
      <c r="E121" s="6">
        <f>E125</f>
        <v>1</v>
      </c>
      <c r="F121" s="7">
        <f>F125</f>
        <v>8869.49</v>
      </c>
      <c r="G121" s="7">
        <f>G125</f>
        <v>8869.49</v>
      </c>
    </row>
    <row r="122" spans="1:7" ht="22.5" x14ac:dyDescent="0.25">
      <c r="A122" s="12"/>
      <c r="B122" s="12"/>
      <c r="C122" s="12"/>
      <c r="D122" s="13" t="s">
        <v>177</v>
      </c>
      <c r="E122" s="12"/>
      <c r="F122" s="12"/>
      <c r="G122" s="12"/>
    </row>
    <row r="123" spans="1:7" x14ac:dyDescent="0.25">
      <c r="A123" s="8" t="s">
        <v>178</v>
      </c>
      <c r="B123" s="9" t="s">
        <v>14</v>
      </c>
      <c r="C123" s="9" t="s">
        <v>99</v>
      </c>
      <c r="D123" s="13" t="s">
        <v>176</v>
      </c>
      <c r="E123" s="10">
        <v>1</v>
      </c>
      <c r="F123" s="10">
        <v>8869.49</v>
      </c>
      <c r="G123" s="11">
        <f>ROUND(E123*F123,2)</f>
        <v>8869.49</v>
      </c>
    </row>
    <row r="124" spans="1:7" ht="22.5" x14ac:dyDescent="0.25">
      <c r="A124" s="12"/>
      <c r="B124" s="12"/>
      <c r="C124" s="12"/>
      <c r="D124" s="13" t="s">
        <v>179</v>
      </c>
      <c r="E124" s="12"/>
      <c r="F124" s="12"/>
      <c r="G124" s="12"/>
    </row>
    <row r="125" spans="1:7" x14ac:dyDescent="0.25">
      <c r="A125" s="12"/>
      <c r="B125" s="12"/>
      <c r="C125" s="12"/>
      <c r="D125" s="19" t="s">
        <v>180</v>
      </c>
      <c r="E125" s="14">
        <v>1</v>
      </c>
      <c r="F125" s="15">
        <f>G123</f>
        <v>8869.49</v>
      </c>
      <c r="G125" s="15">
        <f>ROUND(E125*F125,2)</f>
        <v>8869.49</v>
      </c>
    </row>
    <row r="126" spans="1:7" ht="0.95" customHeight="1" x14ac:dyDescent="0.25">
      <c r="A126" s="16"/>
      <c r="B126" s="16"/>
      <c r="C126" s="16"/>
      <c r="D126" s="20"/>
      <c r="E126" s="16"/>
      <c r="F126" s="16"/>
      <c r="G126" s="16"/>
    </row>
    <row r="127" spans="1:7" x14ac:dyDescent="0.25">
      <c r="A127" s="5" t="s">
        <v>181</v>
      </c>
      <c r="B127" s="5" t="s">
        <v>10</v>
      </c>
      <c r="C127" s="5" t="s">
        <v>11</v>
      </c>
      <c r="D127" s="18" t="s">
        <v>182</v>
      </c>
      <c r="E127" s="6">
        <f>E130</f>
        <v>1</v>
      </c>
      <c r="F127" s="7">
        <f>F130</f>
        <v>8201.31</v>
      </c>
      <c r="G127" s="7">
        <f>G130</f>
        <v>8201.31</v>
      </c>
    </row>
    <row r="128" spans="1:7" ht="22.5" x14ac:dyDescent="0.25">
      <c r="A128" s="12"/>
      <c r="B128" s="12"/>
      <c r="C128" s="12"/>
      <c r="D128" s="13" t="s">
        <v>183</v>
      </c>
      <c r="E128" s="12"/>
      <c r="F128" s="12"/>
      <c r="G128" s="12"/>
    </row>
    <row r="129" spans="1:7" x14ac:dyDescent="0.25">
      <c r="A129" s="8" t="s">
        <v>184</v>
      </c>
      <c r="B129" s="9" t="s">
        <v>14</v>
      </c>
      <c r="C129" s="9" t="s">
        <v>185</v>
      </c>
      <c r="D129" s="13" t="s">
        <v>186</v>
      </c>
      <c r="E129" s="10">
        <v>1</v>
      </c>
      <c r="F129" s="10">
        <v>8201.31</v>
      </c>
      <c r="G129" s="11">
        <f>ROUND(E129*F129,2)</f>
        <v>8201.31</v>
      </c>
    </row>
    <row r="130" spans="1:7" x14ac:dyDescent="0.25">
      <c r="A130" s="12"/>
      <c r="B130" s="12"/>
      <c r="C130" s="12"/>
      <c r="D130" s="19" t="s">
        <v>187</v>
      </c>
      <c r="E130" s="14">
        <v>1</v>
      </c>
      <c r="F130" s="15">
        <f>G129</f>
        <v>8201.31</v>
      </c>
      <c r="G130" s="15">
        <f>ROUND(E130*F130,2)</f>
        <v>8201.31</v>
      </c>
    </row>
    <row r="131" spans="1:7" ht="0.95" customHeight="1" x14ac:dyDescent="0.25">
      <c r="A131" s="16"/>
      <c r="B131" s="16"/>
      <c r="C131" s="16"/>
      <c r="D131" s="20"/>
      <c r="E131" s="16"/>
      <c r="F131" s="16"/>
      <c r="G131" s="16"/>
    </row>
    <row r="132" spans="1:7" x14ac:dyDescent="0.25">
      <c r="A132" s="12"/>
      <c r="B132" s="12"/>
      <c r="C132" s="12"/>
      <c r="D132" s="19" t="s">
        <v>188</v>
      </c>
      <c r="E132" s="14">
        <v>1</v>
      </c>
      <c r="F132" s="15">
        <f>G4+G23+G34+G55+G70+G83+G90+G101+G116+G121+G127</f>
        <v>450817.59</v>
      </c>
      <c r="G132" s="15">
        <f>ROUND(E132*F132,2)</f>
        <v>450817.59</v>
      </c>
    </row>
    <row r="133" spans="1:7" ht="0.95" customHeight="1" x14ac:dyDescent="0.25">
      <c r="A133" s="16"/>
      <c r="B133" s="16"/>
      <c r="C133" s="16"/>
      <c r="D133" s="20"/>
      <c r="E133" s="16"/>
      <c r="F133" s="16"/>
      <c r="G133" s="16"/>
    </row>
  </sheetData>
  <dataValidations count="1">
    <dataValidation type="list" allowBlank="1" showInputMessage="1" showErrorMessage="1" sqref="B4:B133">
      <formula1>"Capítulo,Partida,Mano de obra,Maquinaria,Material,Otros,Tarea,"</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Francisco Javier Bolado Cayón</dc:creator>
  <cp:lastModifiedBy>Francisco Javier Bolado Cayón</cp:lastModifiedBy>
  <dcterms:created xsi:type="dcterms:W3CDTF">2018-03-01T11:07:52Z</dcterms:created>
  <dcterms:modified xsi:type="dcterms:W3CDTF">2018-03-01T11:08:43Z</dcterms:modified>
</cp:coreProperties>
</file>